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ibmscience-my.sharepoint.com/personal/donnatorrance_ibms_org/Documents/Specialist portfolio work/"/>
    </mc:Choice>
  </mc:AlternateContent>
  <xr:revisionPtr revIDLastSave="0" documentId="8_{0678F66C-1D96-4944-AC28-5B8363B18969}" xr6:coauthVersionLast="47" xr6:coauthVersionMax="47" xr10:uidLastSave="{00000000-0000-0000-0000-000000000000}"/>
  <workbookProtection workbookAlgorithmName="SHA-512" workbookHashValue="Tg7xQCFYdoor48rS6FDLJV/KLht+6Fi/0oba6phYghysC8v9LRfjAhM9Cgx9Ljc/DzAJQJYrUmdSwwAPOlTo/w==" workbookSaltValue="ELWAw+YF/POJmspAWiqujg==" workbookSpinCount="100000" lockStructure="1"/>
  <bookViews>
    <workbookView xWindow="-108" yWindow="-108" windowWidth="23256" windowHeight="12576" activeTab="2" xr2:uid="{0E9DED46-3DE7-4F58-B412-E81B61EF7A03}"/>
  </bookViews>
  <sheets>
    <sheet name="Information" sheetId="7" r:id="rId1"/>
    <sheet name="Candidate + Trainer Details" sheetId="2" r:id="rId2"/>
    <sheet name="Module Selection" sheetId="1" r:id="rId3"/>
    <sheet name="config-streamlined" sheetId="6" state="hidden" r:id="rId4"/>
  </sheets>
  <externalReferences>
    <externalReference r:id="rId5"/>
  </externalReferences>
  <definedNames>
    <definedName name="_xlnm._FilterDatabase" localSheetId="2" hidden="1">'Module Selection'!$A$6:$E$63</definedName>
    <definedName name="ExternalData_1" localSheetId="3" hidden="1">'config-streamlined'!$A$1:$B$139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2" l="1"/>
  <c r="M6" i="2"/>
  <c r="M5" i="2"/>
  <c r="M4" i="2"/>
  <c r="M3" i="2"/>
  <c r="I4" i="1" l="1"/>
  <c r="M2" i="2"/>
  <c r="G90" i="1"/>
  <c r="G89" i="1"/>
  <c r="G88" i="1"/>
  <c r="G87" i="1"/>
  <c r="G86" i="1"/>
  <c r="G85" i="1"/>
  <c r="G84" i="1"/>
  <c r="G83" i="1"/>
  <c r="G82" i="1"/>
  <c r="G81" i="1"/>
  <c r="G80" i="1"/>
  <c r="I5" i="1" l="1"/>
  <c r="I3" i="1"/>
  <c r="I2" i="1"/>
  <c r="G64" i="1" l="1"/>
  <c r="G65" i="1"/>
  <c r="G66" i="1"/>
  <c r="G67" i="1"/>
  <c r="G68" i="1"/>
  <c r="G69" i="1"/>
  <c r="G70" i="1"/>
  <c r="G71" i="1"/>
  <c r="G72" i="1"/>
  <c r="G73" i="1"/>
  <c r="G74" i="1"/>
  <c r="G75" i="1"/>
  <c r="G76" i="1"/>
  <c r="G77" i="1"/>
  <c r="G78" i="1"/>
  <c r="G79" i="1"/>
  <c r="F2" i="1"/>
  <c r="M21" i="2" l="1"/>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8" i="2"/>
  <c r="M9" i="2"/>
  <c r="M10" i="2"/>
  <c r="M11" i="2"/>
  <c r="M12" i="2"/>
  <c r="M13" i="2"/>
  <c r="M14" i="2"/>
  <c r="M15" i="2"/>
  <c r="M16" i="2"/>
  <c r="M17" i="2"/>
  <c r="M18" i="2"/>
  <c r="M19" i="2"/>
  <c r="M20" i="2"/>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F83" i="1" l="1" a="1"/>
  <c r="F83" i="1" s="1"/>
  <c r="F88" i="1" a="1"/>
  <c r="F88" i="1" s="1"/>
  <c r="F87" i="1" a="1"/>
  <c r="F87" i="1" s="1"/>
  <c r="F80" i="1" a="1"/>
  <c r="F80" i="1" s="1"/>
  <c r="F85" i="1" a="1"/>
  <c r="F85" i="1" s="1"/>
  <c r="F81" i="1" a="1"/>
  <c r="F81" i="1" s="1"/>
  <c r="F89" i="1" a="1"/>
  <c r="F89" i="1" s="1"/>
  <c r="F86" i="1" a="1"/>
  <c r="F86" i="1" s="1"/>
  <c r="F82" i="1" a="1"/>
  <c r="F82" i="1" s="1"/>
  <c r="F90" i="1" a="1"/>
  <c r="F90" i="1" s="1"/>
  <c r="F84" i="1" a="1"/>
  <c r="F84" i="1" s="1"/>
  <c r="F60" i="1" a="1"/>
  <c r="F60" i="1" s="1"/>
  <c r="F79" i="1" a="1"/>
  <c r="F79" i="1" s="1"/>
  <c r="F64" i="1" a="1"/>
  <c r="F64" i="1" s="1"/>
  <c r="F70" i="1" a="1"/>
  <c r="F70" i="1" s="1"/>
  <c r="F74" i="1" a="1"/>
  <c r="F74" i="1" s="1"/>
  <c r="F65" i="1" a="1"/>
  <c r="F65" i="1" s="1"/>
  <c r="F75" i="1" a="1"/>
  <c r="F75" i="1" s="1"/>
  <c r="F78" i="1" a="1"/>
  <c r="F78" i="1" s="1"/>
  <c r="F66" i="1" a="1"/>
  <c r="F66" i="1" s="1"/>
  <c r="F71" i="1" a="1"/>
  <c r="F71" i="1" s="1"/>
  <c r="F67" i="1" a="1"/>
  <c r="F67" i="1" s="1"/>
  <c r="F76" i="1" a="1"/>
  <c r="F76" i="1" s="1"/>
  <c r="F73" i="1" a="1"/>
  <c r="F73" i="1" s="1"/>
  <c r="F68" i="1" a="1"/>
  <c r="F68" i="1" s="1"/>
  <c r="F72" i="1" a="1"/>
  <c r="F72" i="1" s="1"/>
  <c r="F69" i="1" a="1"/>
  <c r="F69" i="1" s="1"/>
  <c r="F77" i="1" a="1"/>
  <c r="F77" i="1" s="1"/>
  <c r="F46" i="1" a="1"/>
  <c r="F46" i="1" s="1"/>
  <c r="F8" i="1" a="1"/>
  <c r="F8" i="1" s="1"/>
  <c r="F33" i="1" a="1"/>
  <c r="F33" i="1" s="1"/>
  <c r="F56" i="1" a="1"/>
  <c r="F56" i="1" s="1"/>
  <c r="F61" i="1" a="1"/>
  <c r="F61" i="1" s="1"/>
  <c r="F55" i="1" a="1"/>
  <c r="F55" i="1" s="1"/>
  <c r="F31" i="1" a="1"/>
  <c r="F31" i="1" s="1"/>
  <c r="F25" i="1" a="1"/>
  <c r="F25" i="1" s="1"/>
  <c r="F32" i="1" a="1"/>
  <c r="F32" i="1" s="1"/>
  <c r="F24" i="1" a="1"/>
  <c r="F24" i="1" s="1"/>
  <c r="F17" i="1" a="1"/>
  <c r="F17" i="1" s="1"/>
  <c r="F53" i="1" a="1"/>
  <c r="F53" i="1" s="1"/>
  <c r="F54" i="1" a="1"/>
  <c r="F54" i="1" s="1"/>
  <c r="F49" i="1" a="1"/>
  <c r="F49" i="1" s="1"/>
  <c r="F44" i="1" a="1"/>
  <c r="F44" i="1" s="1"/>
  <c r="F37" i="1" a="1"/>
  <c r="F37" i="1" s="1"/>
  <c r="F30" i="1" a="1"/>
  <c r="F30" i="1" s="1"/>
  <c r="F22" i="1" a="1"/>
  <c r="F22" i="1" s="1"/>
  <c r="F15" i="1" a="1"/>
  <c r="F15" i="1" s="1"/>
  <c r="F18" i="1" a="1"/>
  <c r="F18" i="1" s="1"/>
  <c r="F38" i="1" a="1"/>
  <c r="F38" i="1" s="1"/>
  <c r="F59" i="1" a="1"/>
  <c r="F59" i="1" s="1"/>
  <c r="F12" i="1" a="1"/>
  <c r="F12" i="1" s="1"/>
  <c r="F43" i="1" a="1"/>
  <c r="F43" i="1" s="1"/>
  <c r="F29" i="1" a="1"/>
  <c r="F29" i="1" s="1"/>
  <c r="F21" i="1" a="1"/>
  <c r="F21" i="1" s="1"/>
  <c r="F14" i="1" a="1"/>
  <c r="F14" i="1" s="1"/>
  <c r="F58" i="1" a="1"/>
  <c r="F58" i="1" s="1"/>
  <c r="F39" i="1" a="1"/>
  <c r="F39" i="1" s="1"/>
  <c r="F16" i="1" a="1"/>
  <c r="F16" i="1" s="1"/>
  <c r="F11" i="1" a="1"/>
  <c r="F11" i="1" s="1"/>
  <c r="F48" i="1" a="1"/>
  <c r="F48" i="1" s="1"/>
  <c r="F42" i="1" a="1"/>
  <c r="F42" i="1" s="1"/>
  <c r="F36" i="1" a="1"/>
  <c r="F36" i="1" s="1"/>
  <c r="F28" i="1" a="1"/>
  <c r="F28" i="1" s="1"/>
  <c r="F20" i="1" a="1"/>
  <c r="F20" i="1" s="1"/>
  <c r="F13" i="1" a="1"/>
  <c r="F13" i="1" s="1"/>
  <c r="F57" i="1" a="1"/>
  <c r="F57" i="1" s="1"/>
  <c r="F45" i="1" a="1"/>
  <c r="F45" i="1" s="1"/>
  <c r="F23" i="1" a="1"/>
  <c r="F23" i="1" s="1"/>
  <c r="F7" i="1" a="1"/>
  <c r="F7" i="1" s="1"/>
  <c r="F10" i="1" a="1"/>
  <c r="F10" i="1" s="1"/>
  <c r="F41" i="1" a="1"/>
  <c r="F41" i="1" s="1"/>
  <c r="F35" i="1" a="1"/>
  <c r="F35" i="1" s="1"/>
  <c r="F27" i="1" a="1"/>
  <c r="F27" i="1" s="1"/>
  <c r="F63" i="1" a="1"/>
  <c r="F63" i="1" s="1"/>
  <c r="F9" i="1" a="1"/>
  <c r="F9" i="1" s="1"/>
  <c r="F47" i="1" a="1"/>
  <c r="F47" i="1" s="1"/>
  <c r="F34" i="1" a="1"/>
  <c r="F34" i="1" s="1"/>
  <c r="F26" i="1" a="1"/>
  <c r="F26" i="1" s="1"/>
  <c r="F19" i="1" a="1"/>
  <c r="F19" i="1" s="1"/>
  <c r="F62" i="1" a="1"/>
  <c r="F62" i="1" s="1"/>
  <c r="F52" i="1" a="1"/>
  <c r="F52" i="1" s="1"/>
  <c r="F51" i="1" a="1"/>
  <c r="F51" i="1" s="1"/>
  <c r="F50" i="1" a="1"/>
  <c r="F50" i="1" s="1"/>
  <c r="J4" i="1" l="1"/>
  <c r="J3" i="1"/>
  <c r="J2" i="1"/>
  <c r="J5" i="1"/>
  <c r="F1" i="1" l="1"/>
  <c r="B4"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84C181C-19B4-4A32-99C4-2F687F66B5C5}" keepAlive="1" name="Query - config-streamlined(1)" description="Connection to the 'config-streamlined' query in the workbook." type="5" refreshedVersion="8" background="1" saveData="1">
    <dbPr connection="Provider=Microsoft.Mashup.OleDb.1;Data Source=$Workbook$;Location=config-streamlined;Extended Properties=&quot;&quot;" command="SELECT * FROM [config-streamlined]"/>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<sst xmlns="http://schemas.openxmlformats.org/spreadsheetml/2006/main" count="698" uniqueCount="381">
  <si>
    <t>Module</t>
  </si>
  <si>
    <t>co_Diagnostichaematology</t>
  </si>
  <si>
    <t>co_Peripheral</t>
  </si>
  <si>
    <t>co_Bloodborne</t>
  </si>
  <si>
    <t>co_Haemostasis</t>
  </si>
  <si>
    <t>co_Haemostasisabnormalities</t>
  </si>
  <si>
    <t>co_Classificationhaem</t>
  </si>
  <si>
    <t>co_Haematologicalmalignancies</t>
  </si>
  <si>
    <t>co_Irondeficiency</t>
  </si>
  <si>
    <t>co_B12Folate</t>
  </si>
  <si>
    <t>co_Haemoglobinopathy</t>
  </si>
  <si>
    <t>co_Haemolytic</t>
  </si>
  <si>
    <t>co_Good</t>
  </si>
  <si>
    <t>co_Donor</t>
  </si>
  <si>
    <t>co_Patient</t>
  </si>
  <si>
    <t>co_ABO</t>
  </si>
  <si>
    <t>co_Investigation</t>
  </si>
  <si>
    <t>co_Antibody</t>
  </si>
  <si>
    <t>co_Resolving</t>
  </si>
  <si>
    <t>co_Red</t>
  </si>
  <si>
    <t>co_Compatability</t>
  </si>
  <si>
    <t>co_Selection</t>
  </si>
  <si>
    <t>co_Release</t>
  </si>
  <si>
    <t>co_Blood</t>
  </si>
  <si>
    <t>co_InvestigationSerious</t>
  </si>
  <si>
    <t>co_Antenatal</t>
  </si>
  <si>
    <t>co_Immunological</t>
  </si>
  <si>
    <t>co_Connective</t>
  </si>
  <si>
    <t>co_Antiphospholipid</t>
  </si>
  <si>
    <t>co_Coeliac</t>
  </si>
  <si>
    <t>co_Rheumatoid</t>
  </si>
  <si>
    <t>co_Liver</t>
  </si>
  <si>
    <t>co_Pernicious</t>
  </si>
  <si>
    <t>co_Renal</t>
  </si>
  <si>
    <t>co_Neurological</t>
  </si>
  <si>
    <t>co_Organ</t>
  </si>
  <si>
    <t>co_Myeloma</t>
  </si>
  <si>
    <t>co_Disorders</t>
  </si>
  <si>
    <t>co_Allergy</t>
  </si>
  <si>
    <t>co_Complement</t>
  </si>
  <si>
    <t>co_Cellular</t>
  </si>
  <si>
    <t>co_BiochemT</t>
  </si>
  <si>
    <t>co_Bauto</t>
  </si>
  <si>
    <t>co_BFE</t>
  </si>
  <si>
    <t>co_Bkidney</t>
  </si>
  <si>
    <t>co_Bliver</t>
  </si>
  <si>
    <t>co_Bdiabetes</t>
  </si>
  <si>
    <t>co_Bcalcium</t>
  </si>
  <si>
    <t>co_Bproteins</t>
  </si>
  <si>
    <t>co_BAcid-Base</t>
  </si>
  <si>
    <t>co_BiochemicalNut</t>
  </si>
  <si>
    <t>co_Bcancer</t>
  </si>
  <si>
    <t>co_Bpregnancy</t>
  </si>
  <si>
    <t>co_Breproductive</t>
  </si>
  <si>
    <t>co_Binherited</t>
  </si>
  <si>
    <t>co_BGI</t>
  </si>
  <si>
    <t>co_Blipids</t>
  </si>
  <si>
    <t>co_BCardiac</t>
  </si>
  <si>
    <t>co_BThyroid</t>
  </si>
  <si>
    <t>co_BPituitary</t>
  </si>
  <si>
    <t>co_BAdrenal</t>
  </si>
  <si>
    <t>co_BTDM</t>
  </si>
  <si>
    <t>co_Btoxicology</t>
  </si>
  <si>
    <t>Module Name</t>
  </si>
  <si>
    <t>Diagnostic Haematology</t>
  </si>
  <si>
    <t>Peripheral Blood Film Morphology</t>
  </si>
  <si>
    <t>Blood Borne Parasites- Malarial and Non-Malarial Infestations</t>
  </si>
  <si>
    <t>Routine Haemostasis</t>
  </si>
  <si>
    <t>Haemostasis Abnormalities</t>
  </si>
  <si>
    <t>Classiﬁcation of Haematological Malignancies</t>
  </si>
  <si>
    <t>Investigation and Diagnosis of Haematological Malignancies</t>
  </si>
  <si>
    <t>Iron Deﬁciency Anaemia and Iron Overload</t>
  </si>
  <si>
    <t>B12 and Folate Deﬁciency and Anaemia of Chronic Disease</t>
  </si>
  <si>
    <t>Haemoglobinopathy</t>
  </si>
  <si>
    <t>Inherited and Acquired Haemolytic Anaemia</t>
  </si>
  <si>
    <t>Immunological Techniques</t>
  </si>
  <si>
    <t>Connective Tissue Disease</t>
  </si>
  <si>
    <t>Antiphospholipid Syndrome</t>
  </si>
  <si>
    <t>Coeliac Disease</t>
  </si>
  <si>
    <t>Rheumatoid Arthritis</t>
  </si>
  <si>
    <t>Autoimmune Liver Disease</t>
  </si>
  <si>
    <t>Pernicious Anaemia</t>
  </si>
  <si>
    <t>Renal Disease</t>
  </si>
  <si>
    <t>Neurological Disease</t>
  </si>
  <si>
    <t>Organ Specific Autoimmunity</t>
  </si>
  <si>
    <t>Myeloma and Associated Conditions</t>
  </si>
  <si>
    <t>Disorders of Immunoglobulin levels</t>
  </si>
  <si>
    <t>Allergy and Anaphylaxis</t>
  </si>
  <si>
    <t>Complement Deficiency</t>
  </si>
  <si>
    <t>Cellular Immunodeficiency</t>
  </si>
  <si>
    <t>Role</t>
  </si>
  <si>
    <t>First Name</t>
  </si>
  <si>
    <t>Last Name</t>
  </si>
  <si>
    <t>Laboratory</t>
  </si>
  <si>
    <t>Organisation</t>
  </si>
  <si>
    <t>Site</t>
  </si>
  <si>
    <t>Clinical Immunology</t>
  </si>
  <si>
    <t>Biochemistry Techniques</t>
  </si>
  <si>
    <t>Automation and Laboratory Practice</t>
  </si>
  <si>
    <t>Fluid and Electrolyte Disorders</t>
  </si>
  <si>
    <t>The Kidney in Health and Disease</t>
  </si>
  <si>
    <t>Liver Function and Associated Disease States</t>
  </si>
  <si>
    <t>Diabetes and Hypoglycaemia</t>
  </si>
  <si>
    <t>Calcium, Magnesium, Phosphate and Bone Markers</t>
  </si>
  <si>
    <t>Specific Proteins</t>
  </si>
  <si>
    <t>Acid-Base and Bicarbonate Balance</t>
  </si>
  <si>
    <t>Biochemical Nutrition</t>
  </si>
  <si>
    <t>Cancer Biochemistry and Tumour Markers</t>
  </si>
  <si>
    <t>Pregnancy Biochemistry</t>
  </si>
  <si>
    <t>Reproductive Endocrinology</t>
  </si>
  <si>
    <t>Inherited Metabolic Disorders and Newborn Screening</t>
  </si>
  <si>
    <t>Gastrointestinal Disorders and Malabsorption</t>
  </si>
  <si>
    <t>Lipids, Lipoproteins and Lipid Metabolism</t>
  </si>
  <si>
    <t>Cardiac Biomarkers</t>
  </si>
  <si>
    <t>Investigation of Thyroid Disease</t>
  </si>
  <si>
    <t>Abnormal Pituitary Function</t>
  </si>
  <si>
    <t>Investigation of Adrenal Disease</t>
  </si>
  <si>
    <t>Therapeutic Drug Monitoring</t>
  </si>
  <si>
    <t>Toxicology</t>
  </si>
  <si>
    <t>Clinical Biochemistry</t>
  </si>
  <si>
    <t>Portfolio</t>
  </si>
  <si>
    <t>Discipline</t>
  </si>
  <si>
    <t>Blood Sciences</t>
  </si>
  <si>
    <t>Count</t>
  </si>
  <si>
    <t>Corequesites</t>
  </si>
  <si>
    <t>co_Bauto; co_BiochemT; co_Bkidney</t>
  </si>
  <si>
    <t>co_Bauto; co_BiochemT; co_BFE</t>
  </si>
  <si>
    <t>co_Bauto; co_BiochemT</t>
  </si>
  <si>
    <t/>
  </si>
  <si>
    <t>co_Fixation</t>
  </si>
  <si>
    <t>co_Cryotomy</t>
  </si>
  <si>
    <t>co_Tissueselection; co_TissuePE; co_Fixation</t>
  </si>
  <si>
    <t>co_Microtomy</t>
  </si>
  <si>
    <t>co_Breast</t>
  </si>
  <si>
    <t>co_Tissueselection; co_Decalcification; co_TissuePE; co_Fixation; co_Microtomy; co_Haematoxylin; co_Immunohistochemistry; co_CompanionD; co_Microscopy</t>
  </si>
  <si>
    <t>co_Cardiothoracic</t>
  </si>
  <si>
    <t>co_Tissueselection; co_TissuePE; co_Fixation; co_Microtomy; co_Haematoxylin; co_Immunohistochemistry; co_Microscopy</t>
  </si>
  <si>
    <t>co_Endocrine</t>
  </si>
  <si>
    <t>co_Gastrointestinal</t>
  </si>
  <si>
    <t>co_Tissueselection; co_TissuePE; co_Fixation; co_Microtomy; co_Haematoxylin; co_Immunohistochemistry; co_Microscopy; co_CompanionD</t>
  </si>
  <si>
    <t>co_Genitourinary</t>
  </si>
  <si>
    <t>co_Gynaecological</t>
  </si>
  <si>
    <t>co_Head</t>
  </si>
  <si>
    <t>co_Haematolymphoid</t>
  </si>
  <si>
    <t>co_Osteoarticular</t>
  </si>
  <si>
    <t>co_Tissueselection; co_Decalcification; co_TissuePE; co_Fixation; co_Microtomy; co_Haematoxylin; co_Immunohistochemistry; co_Microscopy</t>
  </si>
  <si>
    <t>co_SkinH</t>
  </si>
  <si>
    <t>co_Haematoxylin</t>
  </si>
  <si>
    <t>co_Tissueselection; co_TissuePE; co_Fixation; co_Microtomy</t>
  </si>
  <si>
    <t>co_Immunohistochemistry</t>
  </si>
  <si>
    <t>co_CompanionD</t>
  </si>
  <si>
    <t>co_MolecularCP</t>
  </si>
  <si>
    <t>co_Microscopy</t>
  </si>
  <si>
    <t>co_DigitalAI</t>
  </si>
  <si>
    <t>co_TissuePE</t>
  </si>
  <si>
    <t>co_Tissueselection; co_Decalcification; co_TissuePE; co_Fixation; co_Microtomy; co_Haematoxylin; co_Immunohistochemistry; co_Microscopy; co_CompanionD</t>
  </si>
  <si>
    <t>co_Tissueselection; co_TissuePE; co_Fixation; co_Microtomy; co_Haematoxylin; co_Immunohistochemistry; co_Microscopy; co_DigitalAI</t>
  </si>
  <si>
    <t>co_Tissueselection; co_TissuePE; co_Fixation; co_Microtomy; co_Cryotomy; co_Haematoxylin; co_Immunohistochemistry; co_Microscopy</t>
  </si>
  <si>
    <t>co_CSP</t>
  </si>
  <si>
    <t>co_Aecervical</t>
  </si>
  <si>
    <t>co_ProcessingHPV</t>
  </si>
  <si>
    <t>co_Primary</t>
  </si>
  <si>
    <t>co_Normalcytology</t>
  </si>
  <si>
    <t>co_Abnormalcytology</t>
  </si>
  <si>
    <t>co_Diagnosiscervical</t>
  </si>
  <si>
    <t>co_DCPrinciples</t>
  </si>
  <si>
    <t>co_Diagnosticsample</t>
  </si>
  <si>
    <t>co_DCPrinciples; co_Diagnosticsample</t>
  </si>
  <si>
    <t>co_DCPrinciples; co_Diagnosticsample; co_Stratified</t>
  </si>
  <si>
    <t>co_Diagnostichaematology; co_Peripheral</t>
  </si>
  <si>
    <t>co_Diagnostichaematology; co_Peripheral; co_Haemostasis</t>
  </si>
  <si>
    <t>co_Diagnostichaematology; co_Peripheral; co_Haematologicalmalignancies</t>
  </si>
  <si>
    <t>co_Diagnostichaematology; co_Peripheral; co_Classificationhaem</t>
  </si>
  <si>
    <t>co_Good; co_ABO</t>
  </si>
  <si>
    <t>co_Good; co_Selection</t>
  </si>
  <si>
    <t>co_Good; co_ABO; co_Antibody; co_Resolving; co_Compatability; co_Selection; co_Release; co_InvestigationSerious</t>
  </si>
  <si>
    <t>co_Good; co_ABO; co_Resolving</t>
  </si>
  <si>
    <t>co_Good; co_ABO; co_Antibody</t>
  </si>
  <si>
    <t>co_Good; co_ABO; co_Antibody; co_Resolving; co_Red; co_Selection; co_Release; co_Blood; co_InvestigationSerious; co_Investigation</t>
  </si>
  <si>
    <t>co_Good; co_ABO; co_Antibody; co_Resolving; co_Patient; co_Red; co_Compatability; co_Blood; co_Antenatal; co_Investigation</t>
  </si>
  <si>
    <t>co_Good; co_ABO; co_Antibody; co_Resolving; co_Red; co_Compatability; co_Selection; co_Antenatal; co_Investigation</t>
  </si>
  <si>
    <t>co_Good; co_Patient</t>
  </si>
  <si>
    <t>co_Good; co_ABO; co_Antibody; co_Resolving; co_Red; co_Compatability; co_Selection; co_Release; co_Antenatal; co_Investigation</t>
  </si>
  <si>
    <t>co_Good; co_ABO; co_Antibody; co_Resolving; co_Patient; co_Red; co_Compatability; co_Selection; co_Release; co_Investigation</t>
  </si>
  <si>
    <t>co_MolISM</t>
  </si>
  <si>
    <t>co_MHS</t>
  </si>
  <si>
    <t>co_VaccinationM</t>
  </si>
  <si>
    <t>co_MHS; co_MDiagnosis; co_MolISM</t>
  </si>
  <si>
    <t>co_EmergingIM</t>
  </si>
  <si>
    <t>co_IPCM</t>
  </si>
  <si>
    <t>co_MHS; co_MDiagnosis; co_MolISM; co_MCultureT</t>
  </si>
  <si>
    <t>co_InfCNSM</t>
  </si>
  <si>
    <t>co_MCultureT; co_MHS; co_Mmicroscopy; co_MolISM; co_Msepsis</t>
  </si>
  <si>
    <t>co_STIM</t>
  </si>
  <si>
    <t>co_MGenT</t>
  </si>
  <si>
    <t>co_MCultureT; co_MHS; co_Mmicroscopy; co_Manaerobic</t>
  </si>
  <si>
    <t>co_MMycology</t>
  </si>
  <si>
    <t>co_MHS; co_Mmicroscopy; co_MCultureT; co_MolISM; co_MDiagnosis</t>
  </si>
  <si>
    <t>co_Manaerobic</t>
  </si>
  <si>
    <t>co_MHS; co_Mmicroscopy; co_MCultureT; co_MolISM</t>
  </si>
  <si>
    <t>co_Msepsis</t>
  </si>
  <si>
    <t>co_MHS; co_MCultureT; co_Mmicroscopy</t>
  </si>
  <si>
    <t>co_Mantimicrobials</t>
  </si>
  <si>
    <t>co_MHS; co_MCultureT; co_Mmicroscopy; co_Msepsis; co_Manaerobic; co_MMycology; co_MGenT; co_STIM; co_MGIInf; co_Mdeep; co_MSKin; co_MBJOInf; co_MURT; co_MLRT; co_InfCNSM</t>
  </si>
  <si>
    <t>co_MBJOInf</t>
  </si>
  <si>
    <t>co_MHS; co_MCultureT; co_Mmicroscopy; co_Msepsis</t>
  </si>
  <si>
    <t>co_MCultureT</t>
  </si>
  <si>
    <t>co_Mdeep</t>
  </si>
  <si>
    <t>co_MHS; co_MCultureT; co_Mmicroscopy; co_Msepsis; co_Manaerobic</t>
  </si>
  <si>
    <t>co_MGIInf</t>
  </si>
  <si>
    <t>co_MURT</t>
  </si>
  <si>
    <t>co_MHS; co_MCultureT; co_Mmicroscopy; co_Manaerobic; co_MMycology</t>
  </si>
  <si>
    <t>co_MLRT</t>
  </si>
  <si>
    <t>co_MHS; co_MCultureT; co_Mmicroscopy; co_Manaerobic; co_MMycology; co_Mmycobacteria; co_MDiagnosis</t>
  </si>
  <si>
    <t>co_Mmicroscopy</t>
  </si>
  <si>
    <t>co_Mmycobacteria</t>
  </si>
  <si>
    <t>co_MDiagnosis</t>
  </si>
  <si>
    <t>co_MSKin</t>
  </si>
  <si>
    <t>co_MUTI</t>
  </si>
  <si>
    <t>co_MCultureT; co_MHS; co_Mmicroscopy</t>
  </si>
  <si>
    <t>co_MolISV</t>
  </si>
  <si>
    <t>co_VaccinationV</t>
  </si>
  <si>
    <t>co_EmergingIV</t>
  </si>
  <si>
    <t>co_IPCV</t>
  </si>
  <si>
    <t>co_VirologyDiagnostics; co_MolISV</t>
  </si>
  <si>
    <t>co_InfCNSV</t>
  </si>
  <si>
    <t>co_STIV</t>
  </si>
  <si>
    <t>co_VirologyDiagnostics</t>
  </si>
  <si>
    <t>co_InfPandN</t>
  </si>
  <si>
    <t>co_Redrash</t>
  </si>
  <si>
    <t>co_BloodV</t>
  </si>
  <si>
    <t>co_Viralhep</t>
  </si>
  <si>
    <t>co_ImmunoP</t>
  </si>
  <si>
    <t>co_Travel</t>
  </si>
  <si>
    <t>co_AntiVTR</t>
  </si>
  <si>
    <t>co_RespiratoryI</t>
  </si>
  <si>
    <t>co_Enteric</t>
  </si>
  <si>
    <t>co_Essentials</t>
  </si>
  <si>
    <t>co_Next</t>
  </si>
  <si>
    <t>co_Nucleic</t>
  </si>
  <si>
    <t xml:space="preserve">co_Polymerase </t>
  </si>
  <si>
    <t>co_Sample</t>
  </si>
  <si>
    <t>co_Sanger</t>
  </si>
  <si>
    <t>co_Haematological</t>
  </si>
  <si>
    <t xml:space="preserve">co_Rare </t>
  </si>
  <si>
    <t>co_Solid</t>
  </si>
  <si>
    <t>co_Fundamentals</t>
  </si>
  <si>
    <t>co_Karyotyping</t>
  </si>
  <si>
    <t>co_In-situ</t>
  </si>
  <si>
    <t>co_Microarray</t>
  </si>
  <si>
    <t>co_Pyrosequencing</t>
  </si>
  <si>
    <t xml:space="preserve">co_Fragment </t>
  </si>
  <si>
    <t>co_High</t>
  </si>
  <si>
    <t>Multidiscipline Combination:</t>
  </si>
  <si>
    <t>Clinical Biochemistry + Haematology</t>
  </si>
  <si>
    <t>Clinical Biochemistry + Blood Transfusion Practice</t>
  </si>
  <si>
    <t>Clinical Biochemistry + Haematology + Blood Transfusion Practice</t>
  </si>
  <si>
    <t>Clinical Biochemistry + Clinical Immunology</t>
  </si>
  <si>
    <t>Clinical Biochemistry + Clinical Immunology + Haematology</t>
  </si>
  <si>
    <t>Clinical Immunology + Haematology</t>
  </si>
  <si>
    <t>Clinical Immunology + Blood Transfusion Practice</t>
  </si>
  <si>
    <t>Clinical Immunology + Haematology + Blood Transfusion Practice</t>
  </si>
  <si>
    <t>Clinical Immunology + Haematology + Blood Transfusion Practice + Clinical Biochemistry</t>
  </si>
  <si>
    <t>Required</t>
  </si>
  <si>
    <t>Blood Transfusion Practice</t>
  </si>
  <si>
    <t>Haematology</t>
  </si>
  <si>
    <t>Learner</t>
  </si>
  <si>
    <t>Optional Modules</t>
  </si>
  <si>
    <t>Essentials of Genomics</t>
  </si>
  <si>
    <t>Next Generation Sequencing (NGS)</t>
  </si>
  <si>
    <t>Nucleic Acid Extraction and Quantification</t>
  </si>
  <si>
    <t>Polymerase Chain Reaction (PCR)</t>
  </si>
  <si>
    <t>Sample Handling</t>
  </si>
  <si>
    <t>Sanger Sequencing</t>
  </si>
  <si>
    <t>Haematological Malignancy</t>
  </si>
  <si>
    <t>Rare and Inherited Diseases (R&amp;ID)</t>
  </si>
  <si>
    <t>Solid Tumours</t>
  </si>
  <si>
    <t>Fundamentals of Cancer</t>
  </si>
  <si>
    <t>Karyotyping</t>
  </si>
  <si>
    <t>In-situ Hybridisation</t>
  </si>
  <si>
    <t>Microarray</t>
  </si>
  <si>
    <t>Pyrosequencing</t>
  </si>
  <si>
    <t>Fragment Analysis</t>
  </si>
  <si>
    <t>High Resolution Melt Analysis</t>
  </si>
  <si>
    <t>Molecular Pathology and Genomics</t>
  </si>
  <si>
    <t>Combination</t>
  </si>
  <si>
    <t>Minimum</t>
  </si>
  <si>
    <t>Form Status:</t>
  </si>
  <si>
    <t>Total selected:</t>
  </si>
  <si>
    <t>co_Tissueselection</t>
  </si>
  <si>
    <t>co_Decalcification</t>
  </si>
  <si>
    <t>co_Tissueselection; co_TissuePE</t>
  </si>
  <si>
    <t>co_BoneCP</t>
  </si>
  <si>
    <t>co_CNS</t>
  </si>
  <si>
    <t>co_EM</t>
  </si>
  <si>
    <t>co_Mohs</t>
  </si>
  <si>
    <t>co_MuscleCP</t>
  </si>
  <si>
    <t>co_Ophthalmic</t>
  </si>
  <si>
    <t>co_Hirschsprungs</t>
  </si>
  <si>
    <t>co_Stratified</t>
  </si>
  <si>
    <t>co_Serous</t>
  </si>
  <si>
    <t>co_UrinaryT</t>
  </si>
  <si>
    <t>co_Synovial</t>
  </si>
  <si>
    <t>co_AndrologyLP</t>
  </si>
  <si>
    <t>co_Afundamentals</t>
  </si>
  <si>
    <t>co_ADSA</t>
  </si>
  <si>
    <t>co_Areporting</t>
  </si>
  <si>
    <t>co_APVSA</t>
  </si>
  <si>
    <t>co_Aretrograde</t>
  </si>
  <si>
    <t xml:space="preserve">General Andrology Laboratory Procedures                                                     </t>
  </si>
  <si>
    <r>
      <t>Fundamentals of Male Infer</t>
    </r>
    <r>
      <rPr>
        <sz val="11"/>
        <color theme="1"/>
        <rFont val="Tahoma"/>
        <family val="2"/>
      </rPr>
      <t>ti</t>
    </r>
    <r>
      <rPr>
        <sz val="11"/>
        <color theme="1"/>
        <rFont val="Aptos"/>
        <family val="2"/>
      </rPr>
      <t xml:space="preserve">lity                                                                         </t>
    </r>
  </si>
  <si>
    <r>
      <t>Examination of Samples for Diagnos</t>
    </r>
    <r>
      <rPr>
        <sz val="11"/>
        <color theme="1"/>
        <rFont val="Tahoma"/>
        <family val="2"/>
      </rPr>
      <t>ti</t>
    </r>
    <r>
      <rPr>
        <sz val="11"/>
        <color theme="1"/>
        <rFont val="Aptos"/>
        <family val="2"/>
      </rPr>
      <t>c Semen Analysis (DSA)</t>
    </r>
  </si>
  <si>
    <t>Reporting Diagnostic Semen Analysis (DSA)</t>
  </si>
  <si>
    <t>Post Vasectomy Semen Analysis (PVSA)</t>
  </si>
  <si>
    <t>Examination of Potential Retrograde Ejaculation Samples</t>
  </si>
  <si>
    <t>Andrology</t>
  </si>
  <si>
    <t>Training Manager</t>
  </si>
  <si>
    <t>Training Officer</t>
  </si>
  <si>
    <t>Laboratory Manager</t>
  </si>
  <si>
    <t>Selected Modules</t>
  </si>
  <si>
    <t>Final Modules</t>
  </si>
  <si>
    <t>Minimum total required:</t>
  </si>
  <si>
    <t xml:space="preserve">Fundamentals of Male Infertility                                                                         </t>
  </si>
  <si>
    <t>Examination of Samples for Diagnostic Semen Analysis (DSA)</t>
  </si>
  <si>
    <t>PO Number</t>
  </si>
  <si>
    <t>POCT</t>
  </si>
  <si>
    <t>Blood Gas Analysis in Point of Care Testing (POCT)</t>
  </si>
  <si>
    <t>Implementing a New Point of Care Testing Device, Test or Service</t>
  </si>
  <si>
    <t>Assessment of Infection in Point of Care Testing (POCT)</t>
  </si>
  <si>
    <t>Training in Point of Care Testing (POCT) Environments</t>
  </si>
  <si>
    <t xml:space="preserve">Point of Care Testing (POCT), Diabetes and Hypoglycaemia </t>
  </si>
  <si>
    <t>Point of Care Testing (POCT) Information Technology and 
Connectivity</t>
  </si>
  <si>
    <t>co_PBG</t>
  </si>
  <si>
    <t>co_Pimplementation</t>
  </si>
  <si>
    <t>co_Passessinfection</t>
  </si>
  <si>
    <t>co_POCTtraining</t>
  </si>
  <si>
    <t>co_Pdiabetes</t>
  </si>
  <si>
    <t>co_PIT</t>
  </si>
  <si>
    <t>HCPC Number</t>
  </si>
  <si>
    <t>IBMS Number</t>
  </si>
  <si>
    <t>Email Address</t>
  </si>
  <si>
    <t>Phone Number</t>
  </si>
  <si>
    <t>Laboratory Address</t>
  </si>
  <si>
    <t>co_Good; co_Donor; co_Investigation; co_InvestigationSerious</t>
  </si>
  <si>
    <t>co_MHS; co_MDiagnosis; co_MolISM; co_MCultureT; co_Vaccination; co_Mmicroscopy</t>
  </si>
  <si>
    <t>BS Good Manufacturing Practice (GMP) awareness and inventory management</t>
  </si>
  <si>
    <t>co_BSGood</t>
  </si>
  <si>
    <t>BS Appropriate Use and Release of Components and Products</t>
  </si>
  <si>
    <t>co_BSComponents</t>
  </si>
  <si>
    <t>co_BSAntenatal</t>
  </si>
  <si>
    <t>BS Antenatal Screening and Haemolytic Disease of the Fetus and Newborn</t>
  </si>
  <si>
    <t>BS Donor Testing and Selection of Components and Products for Patients</t>
  </si>
  <si>
    <t>co_BSDonor</t>
  </si>
  <si>
    <t>co_BSABO</t>
  </si>
  <si>
    <t>BS ABO and D Typing</t>
  </si>
  <si>
    <t>BS Antibody Screening and Identification</t>
  </si>
  <si>
    <t>co_BSAntibody</t>
  </si>
  <si>
    <t>co_BSInvestigation</t>
  </si>
  <si>
    <t>BS ABO and D Anomalies and Samples Requiring Further Investigation</t>
  </si>
  <si>
    <t>BS Red Cell Phenotyping</t>
  </si>
  <si>
    <t>co_BSRed</t>
  </si>
  <si>
    <t>co_BSCompatability</t>
  </si>
  <si>
    <t>BS Compatibility Testing and Transfusion Reactions</t>
  </si>
  <si>
    <t>co_CSP; co_Aecervical; co_ProcessingHPV</t>
  </si>
  <si>
    <t>co_CSP; co_Aecervical; co_ProcessingHPV; co_Normalcytology</t>
  </si>
  <si>
    <t>co_CSP; co_Aecervical; co_ProcessingHPV; co_Normalcytology; co_Abnormalcytology</t>
  </si>
  <si>
    <t>co_Respiratory</t>
  </si>
  <si>
    <t>co_IPCV; co_VirologyDiagnostics</t>
  </si>
  <si>
    <t>co_VirologyDiagnostics; co_MolISV; co_IPCV</t>
  </si>
  <si>
    <t>co_BSComponents; co_BSAntenatal; co_BSDonor; co_BSABO; co_BSAntibody; co_BSInvestigation; co_BSRed; co_BSCompatability</t>
  </si>
  <si>
    <t>co_BSGood; co_BSAntenatal; co_BSDonor; co_BSABO; co_BSAntibody; co_BSInvestigation; co_BSRed; co_BSCompatability</t>
  </si>
  <si>
    <t>co_BSGood; co_BSComponents; co_BSDonor; co_BSABO; co_BSAntibody; co_BSInvestigation; co_BSRed; co_BSCompatability</t>
  </si>
  <si>
    <t>co_BSGood; co_BSComponents; co_BSAntenatal; co_BSAntibody; co_BSABO; co_BSInvestigation; co_BSRed; co_BSCompatability</t>
  </si>
  <si>
    <t>co_BSGood; co_BSComponents; co_BSAntenatal; co_BSDonor; co_BSAntibody; co_BSInvestigation; co_BSRed; co_BSCompatability</t>
  </si>
  <si>
    <t>co_BSGood; co_BSComponents; co_BSAntenatal; co_BSDonor; co_BSABO; co_BSInvestigation; co_BSRed; co_BSCompatability</t>
  </si>
  <si>
    <t>co_BSGood; co_BSComponents; co_BSAntenatal; co_BSDonor; co_BSABO; co_BSAntibody; co_BSRed; co_BSCompatability</t>
  </si>
  <si>
    <t>co_BSGood; co_BSComponents; co_BSAntenatal; co_BSDonor; co_BSABO; co_BSInvestigation; co_BSAntibody; co_BSCompatability</t>
  </si>
  <si>
    <t>co_BSGood; co_BSComponents; co_BSAntenatal; co_BSDonor; co_BSABO; co_BSInvestigation; co_BSRed; co_BSAntibody</t>
  </si>
  <si>
    <t>Clinical Biochemistry + Clinical Immunology + Blood Transfusion Practice</t>
  </si>
  <si>
    <r>
      <t xml:space="preserve">↓ Please select Multidiscipline Portfolio Combination below </t>
    </r>
    <r>
      <rPr>
        <b/>
        <sz val="11"/>
        <color rgb="FFFF0000"/>
        <rFont val="Aptos Narrow"/>
        <family val="2"/>
      </rPr>
      <t>↓</t>
    </r>
  </si>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</sst>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name val="Aptos Narrow"/>
      <family val="2"/>
      <scheme val="minor"/>
    </font>
    <font>
      <sz val="11"/>
      <color theme="1"/>
      <name val="Aptos"/>
      <family val="2"/>
    </font>
    <font>
      <b/>
      <sz val="11"/>
      <color theme="1"/>
      <name val="Aptos Narrow"/>
      <family val="2"/>
      <scheme val="minor"/>
    </font>
    <font>
      <sz val="11"/>
      <color theme="0"/>
      <name val="Aptos Narrow"/>
      <family val="2"/>
      <scheme val="minor"/>
    </font>
    <font>
      <sz val="11"/>
      <color theme="0" tint="-0.249977111117893"/>
      <name val="Aptos Narrow"/>
      <family val="2"/>
      <scheme val="minor"/>
    </font>
    <font>
      <b/>
      <sz val="11"/>
      <name val="Aptos Narrow"/>
      <family val="2"/>
      <scheme val="minor"/>
    </font>
    <font>
      <b/>
      <sz val="11"/>
      <color theme="0" tint="-0.249977111117893"/>
      <name val="Aptos Narrow"/>
      <family val="2"/>
      <scheme val="minor"/>
    </font>
    <font>
      <sz val="12"/>
      <color theme="1"/>
      <name val="Aptos"/>
      <family val="2"/>
    </font>
    <font>
      <sz val="11"/>
      <color theme="1"/>
      <name val="Tahoma"/>
      <family val="2"/>
    </font>
    <font>
      <sz val="11"/>
      <color theme="2" tint="-9.9978637043366805E-2"/>
      <name val="Aptos Narrow"/>
      <family val="2"/>
      <scheme val="minor"/>
    </font>
    <font>
      <u/>
      <sz val="11"/>
      <color theme="10"/>
      <name val="Aptos Narrow"/>
      <family val="2"/>
      <scheme val="minor"/>
    </font>
    <font>
      <b/>
      <sz val="11"/>
      <color rgb="FFFF0000"/>
      <name val="Aptos Narrow"/>
      <family val="2"/>
      <scheme val="minor"/>
    </font>
    <font>
      <b/>
      <sz val="11"/>
      <color rgb="FFFF0000"/>
      <name val="Aptos Narrow"/>
      <family val="2"/>
    </font>
  </fonts>
  <fills count="10">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0" tint="-4.9989318521683403E-2"/>
        <bgColor indexed="64"/>
      </patternFill>
    </fill>
  </fills>
  <borders count="7">
    <border>
      <left/>
      <right/>
      <top/>
      <bottom/>
      <diagonal/>
    </border>
    <border>
      <left style="thin">
        <color theme="4"/>
      </left>
      <right style="thin">
        <color theme="4"/>
      </right>
      <top style="thin">
        <color theme="4"/>
      </top>
      <bottom style="thin">
        <color theme="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diagonal/>
    </border>
  </borders>
  <cellStyleXfs count="2">
    <xf numFmtId="0" fontId="0" fillId="0" borderId="0"/>
    <xf numFmtId="0" fontId="11" fillId="0" borderId="0" applyNumberFormat="0" applyFill="0" applyBorder="0" applyAlignment="0" applyProtection="0"/>
  </cellStyleXfs>
  <cellXfs count="79">
    <xf numFmtId="0" fontId="0" fillId="0" borderId="0" xfId="0"/>
    <xf numFmtId="0" fontId="0" fillId="0" borderId="0" xfId="0" applyProtection="1">
      <protection locked="0"/>
    </xf>
    <xf numFmtId="0" fontId="8" fillId="0" borderId="0" xfId="0" applyFont="1" applyAlignment="1">
      <alignment vertical="center" wrapText="1"/>
    </xf>
    <xf numFmtId="0" fontId="0" fillId="0" borderId="0" xfId="0" applyAlignment="1">
      <alignment wrapText="1"/>
    </xf>
    <xf numFmtId="0" fontId="4" fillId="8" borderId="1" xfId="0" applyFont="1" applyFill="1" applyBorder="1" applyAlignment="1">
      <alignment horizontal="left"/>
    </xf>
    <xf numFmtId="0" fontId="0" fillId="4" borderId="1" xfId="0" applyFill="1" applyBorder="1" applyAlignment="1">
      <alignment horizontal="left"/>
    </xf>
    <xf numFmtId="0" fontId="4" fillId="5" borderId="0" xfId="0" applyFont="1" applyFill="1" applyAlignment="1">
      <alignment wrapText="1"/>
    </xf>
    <xf numFmtId="0" fontId="4" fillId="8" borderId="1" xfId="0" applyFont="1" applyFill="1" applyBorder="1" applyAlignment="1">
      <alignment horizontal="left" wrapText="1"/>
    </xf>
    <xf numFmtId="0" fontId="1" fillId="4" borderId="1" xfId="0" applyFont="1" applyFill="1" applyBorder="1" applyAlignment="1">
      <alignment horizontal="left"/>
    </xf>
    <xf numFmtId="0" fontId="0" fillId="0" borderId="0" xfId="0" applyAlignment="1">
      <alignment horizontal="left" wrapText="1"/>
    </xf>
    <xf numFmtId="0" fontId="0" fillId="0" borderId="0" xfId="0" applyAlignment="1">
      <alignment horizontal="left"/>
    </xf>
    <xf numFmtId="0" fontId="4" fillId="0" borderId="0" xfId="0" applyFont="1" applyAlignment="1">
      <alignment wrapText="1"/>
    </xf>
    <xf numFmtId="0" fontId="1" fillId="0" borderId="0" xfId="0" applyFont="1" applyAlignment="1">
      <alignment horizontal="center"/>
    </xf>
    <xf numFmtId="0" fontId="1" fillId="3" borderId="0" xfId="0" applyFont="1" applyFill="1" applyAlignment="1">
      <alignment horizontal="left" wrapText="1"/>
    </xf>
    <xf numFmtId="0" fontId="3" fillId="0" borderId="0" xfId="0" applyFont="1"/>
    <xf numFmtId="0" fontId="7" fillId="0" borderId="0" xfId="0" applyFont="1"/>
    <xf numFmtId="0" fontId="5" fillId="2" borderId="0" xfId="0" applyFont="1" applyFill="1"/>
    <xf numFmtId="0" fontId="0" fillId="2" borderId="0" xfId="0" applyFill="1"/>
    <xf numFmtId="0" fontId="5" fillId="3" borderId="0" xfId="0" applyFont="1" applyFill="1"/>
    <xf numFmtId="0" fontId="0" fillId="3" borderId="0" xfId="0" applyFill="1"/>
    <xf numFmtId="0" fontId="5" fillId="7" borderId="0" xfId="0" applyFont="1" applyFill="1"/>
    <xf numFmtId="0" fontId="0" fillId="7" borderId="0" xfId="0" applyFill="1"/>
    <xf numFmtId="0" fontId="5" fillId="4" borderId="0" xfId="0" applyFont="1" applyFill="1"/>
    <xf numFmtId="0" fontId="0" fillId="4" borderId="0" xfId="0" applyFill="1"/>
    <xf numFmtId="0" fontId="0" fillId="9" borderId="0" xfId="0" applyFill="1"/>
    <xf numFmtId="0" fontId="5" fillId="9" borderId="0" xfId="0" applyFont="1" applyFill="1"/>
    <xf numFmtId="0" fontId="8" fillId="9" borderId="0" xfId="0" applyFont="1" applyFill="1"/>
    <xf numFmtId="0" fontId="8" fillId="9" borderId="0" xfId="0" applyFont="1" applyFill="1" applyAlignment="1">
      <alignment vertical="center" wrapText="1"/>
    </xf>
    <xf numFmtId="0" fontId="5" fillId="0" borderId="0" xfId="0" applyFont="1"/>
    <xf numFmtId="0" fontId="8" fillId="0" borderId="0" xfId="0" applyFont="1" applyAlignment="1">
      <alignment wrapText="1"/>
    </xf>
    <xf numFmtId="0" fontId="0" fillId="9" borderId="2" xfId="0" applyFill="1" applyBorder="1" applyAlignment="1">
      <alignment wrapText="1"/>
    </xf>
    <xf numFmtId="0" fontId="0" fillId="9" borderId="2" xfId="0" applyFill="1" applyBorder="1" applyAlignment="1">
      <alignment horizontal="center" wrapText="1"/>
    </xf>
    <xf numFmtId="0" fontId="0" fillId="9" borderId="2" xfId="0" applyFill="1" applyBorder="1" applyAlignment="1">
      <alignment horizontal="center"/>
    </xf>
    <xf numFmtId="0" fontId="10" fillId="9" borderId="0" xfId="0" applyFont="1" applyFill="1"/>
    <xf numFmtId="0" fontId="2" fillId="9" borderId="2" xfId="0" applyFont="1" applyFill="1" applyBorder="1" applyAlignment="1">
      <alignment wrapText="1"/>
    </xf>
    <xf numFmtId="0" fontId="0" fillId="9" borderId="2" xfId="0" applyFill="1" applyBorder="1"/>
    <xf numFmtId="0" fontId="1" fillId="9" borderId="2" xfId="0" applyFont="1" applyFill="1" applyBorder="1" applyAlignment="1" applyProtection="1">
      <alignment horizontal="center"/>
      <protection locked="0"/>
    </xf>
    <xf numFmtId="0" fontId="3" fillId="0" borderId="2" xfId="0" applyFont="1" applyBorder="1"/>
    <xf numFmtId="0" fontId="6" fillId="0" borderId="2" xfId="0" applyFont="1" applyBorder="1"/>
    <xf numFmtId="0" fontId="6" fillId="0" borderId="2" xfId="0" applyFont="1" applyBorder="1" applyAlignment="1">
      <alignment horizontal="center"/>
    </xf>
    <xf numFmtId="0" fontId="0" fillId="2" borderId="2" xfId="0" applyFill="1" applyBorder="1" applyAlignment="1">
      <alignment wrapText="1"/>
    </xf>
    <xf numFmtId="0" fontId="2" fillId="2" borderId="2" xfId="0" applyFont="1" applyFill="1" applyBorder="1" applyAlignment="1">
      <alignment vertical="center" wrapText="1"/>
    </xf>
    <xf numFmtId="0" fontId="1" fillId="2" borderId="2" xfId="0" applyFont="1" applyFill="1" applyBorder="1" applyAlignment="1" applyProtection="1">
      <alignment horizontal="center"/>
      <protection locked="0"/>
    </xf>
    <xf numFmtId="0" fontId="0" fillId="2" borderId="2" xfId="0" applyFill="1" applyBorder="1" applyAlignment="1">
      <alignment horizontal="center"/>
    </xf>
    <xf numFmtId="0" fontId="2" fillId="2" borderId="2" xfId="0" applyFont="1" applyFill="1" applyBorder="1" applyAlignment="1">
      <alignment wrapText="1"/>
    </xf>
    <xf numFmtId="0" fontId="0" fillId="3" borderId="2" xfId="0" applyFill="1" applyBorder="1" applyAlignment="1">
      <alignment wrapText="1"/>
    </xf>
    <xf numFmtId="0" fontId="2" fillId="3" borderId="2" xfId="0" applyFont="1" applyFill="1" applyBorder="1" applyAlignment="1">
      <alignment vertical="center" wrapText="1"/>
    </xf>
    <xf numFmtId="0" fontId="1" fillId="3" borderId="2" xfId="0" applyFont="1" applyFill="1" applyBorder="1" applyAlignment="1">
      <alignment vertical="center" wrapText="1"/>
    </xf>
    <xf numFmtId="0" fontId="1" fillId="3" borderId="2" xfId="0" applyFont="1" applyFill="1" applyBorder="1" applyAlignment="1" applyProtection="1">
      <alignment horizontal="center"/>
      <protection locked="0"/>
    </xf>
    <xf numFmtId="0" fontId="0" fillId="3" borderId="2" xfId="0" applyFill="1" applyBorder="1" applyAlignment="1">
      <alignment horizontal="center"/>
    </xf>
    <xf numFmtId="0" fontId="0" fillId="7" borderId="2" xfId="0" applyFill="1" applyBorder="1" applyAlignment="1">
      <alignment wrapText="1"/>
    </xf>
    <xf numFmtId="0" fontId="2" fillId="7" borderId="2" xfId="0" applyFont="1" applyFill="1" applyBorder="1" applyAlignment="1">
      <alignment vertical="center" wrapText="1"/>
    </xf>
    <xf numFmtId="0" fontId="1" fillId="7" borderId="2" xfId="0" applyFont="1" applyFill="1" applyBorder="1" applyAlignment="1" applyProtection="1">
      <alignment horizontal="center"/>
      <protection locked="0"/>
    </xf>
    <xf numFmtId="0" fontId="0" fillId="7" borderId="2" xfId="0" applyFill="1" applyBorder="1" applyAlignment="1">
      <alignment horizontal="center"/>
    </xf>
    <xf numFmtId="0" fontId="2" fillId="7" borderId="2" xfId="0" applyFont="1" applyFill="1" applyBorder="1" applyAlignment="1">
      <alignment wrapText="1"/>
    </xf>
    <xf numFmtId="0" fontId="0" fillId="4" borderId="2" xfId="0" applyFill="1" applyBorder="1" applyAlignment="1">
      <alignment wrapText="1"/>
    </xf>
    <xf numFmtId="0" fontId="2" fillId="4" borderId="2" xfId="0" applyFont="1" applyFill="1" applyBorder="1" applyAlignment="1">
      <alignment vertical="center" wrapText="1"/>
    </xf>
    <xf numFmtId="0" fontId="1" fillId="4" borderId="2" xfId="0" applyFont="1" applyFill="1" applyBorder="1" applyAlignment="1" applyProtection="1">
      <alignment horizontal="center"/>
      <protection locked="0"/>
    </xf>
    <xf numFmtId="0" fontId="0" fillId="4" borderId="2" xfId="0" applyFill="1" applyBorder="1" applyAlignment="1">
      <alignment horizontal="center"/>
    </xf>
    <xf numFmtId="0" fontId="2" fillId="4" borderId="2" xfId="0" applyFont="1" applyFill="1" applyBorder="1" applyAlignment="1">
      <alignment wrapText="1"/>
    </xf>
    <xf numFmtId="0" fontId="2" fillId="9" borderId="2" xfId="0" applyFont="1" applyFill="1" applyBorder="1"/>
    <xf numFmtId="0" fontId="0" fillId="9" borderId="2" xfId="0" applyFill="1" applyBorder="1" applyAlignment="1" applyProtection="1">
      <alignment horizontal="center"/>
      <protection locked="0"/>
    </xf>
    <xf numFmtId="49" fontId="3" fillId="0" borderId="0" xfId="0" applyNumberFormat="1" applyFont="1"/>
    <xf numFmtId="49" fontId="0" fillId="0" borderId="0" xfId="0" quotePrefix="1" applyNumberFormat="1" applyProtection="1">
      <protection locked="0"/>
    </xf>
    <xf numFmtId="49" fontId="0" fillId="0" borderId="0" xfId="0" applyNumberFormat="1" applyProtection="1">
      <protection locked="0"/>
    </xf>
    <xf numFmtId="49" fontId="11" fillId="0" borderId="0" xfId="1" applyNumberFormat="1" applyProtection="1">
      <protection locked="0"/>
    </xf>
    <xf numFmtId="0" fontId="0" fillId="9" borderId="3" xfId="0" applyFill="1" applyBorder="1" applyAlignment="1">
      <alignment wrapText="1"/>
    </xf>
    <xf numFmtId="0" fontId="2" fillId="9" borderId="3" xfId="0" applyFont="1" applyFill="1" applyBorder="1" applyAlignment="1">
      <alignment wrapText="1"/>
    </xf>
    <xf numFmtId="0" fontId="0" fillId="9" borderId="3" xfId="0" applyFill="1" applyBorder="1"/>
    <xf numFmtId="0" fontId="1" fillId="9" borderId="3" xfId="0" applyFont="1" applyFill="1" applyBorder="1" applyAlignment="1" applyProtection="1">
      <alignment horizontal="center"/>
      <protection locked="0"/>
    </xf>
    <xf numFmtId="0" fontId="0" fillId="9" borderId="3" xfId="0" applyFill="1" applyBorder="1" applyAlignment="1">
      <alignment horizontal="center"/>
    </xf>
    <xf numFmtId="0" fontId="0" fillId="9" borderId="4" xfId="0" applyFill="1" applyBorder="1" applyAlignment="1">
      <alignment wrapText="1"/>
    </xf>
    <xf numFmtId="0" fontId="1" fillId="9" borderId="5" xfId="0" applyFont="1" applyFill="1" applyBorder="1" applyAlignment="1" applyProtection="1">
      <alignment horizontal="center"/>
      <protection locked="0"/>
    </xf>
    <xf numFmtId="0" fontId="0" fillId="9" borderId="6" xfId="0" applyFill="1" applyBorder="1"/>
    <xf numFmtId="0" fontId="1" fillId="9" borderId="2" xfId="0" applyFont="1" applyFill="1" applyBorder="1" applyAlignment="1">
      <alignment horizontal="center"/>
    </xf>
    <xf numFmtId="0" fontId="1" fillId="9" borderId="2" xfId="0" applyFont="1" applyFill="1" applyBorder="1" applyAlignment="1">
      <alignment vertical="center"/>
    </xf>
    <xf numFmtId="0" fontId="0" fillId="6" borderId="0" xfId="0" applyFill="1" applyAlignment="1" applyProtection="1">
      <alignment wrapText="1"/>
      <protection locked="0"/>
    </xf>
    <xf numFmtId="0" fontId="12" fillId="0" borderId="0" xfId="0" applyFont="1" applyAlignment="1">
      <alignment horizontal="center" wrapText="1"/>
    </xf>
    <xf numFmtId="0" fontId="0" fillId="0" borderId="0" xfId="0" applyAlignment="1">
      <alignment horizontal="center" wrapText="1"/>
    </xf>
  </cellXfs>
  <cellStyles count="2">
    <cellStyle name="Hyperlink" xfId="1" builtinId="8"/>
    <cellStyle name="Normal" xfId="0" builtinId="0"/>
  </cellStyles>
  <dxfs count="9">
    <dxf>
      <fill>
        <patternFill>
          <bgColor theme="9" tint="0.39994506668294322"/>
        </patternFill>
      </fill>
    </dxf>
    <dxf>
      <fill>
        <patternFill>
          <bgColor rgb="FFFF0000"/>
        </patternFill>
      </fill>
    </dxf>
    <dxf>
      <font>
        <b val="0"/>
        <i val="0"/>
        <strike val="0"/>
        <condense val="0"/>
        <extend val="0"/>
        <outline val="0"/>
        <shadow val="0"/>
        <u val="none"/>
        <vertAlign val="baseline"/>
        <sz val="12"/>
        <color theme="1"/>
        <name val="Aptos"/>
        <family val="2"/>
        <scheme val="none"/>
      </font>
      <alignment horizontal="general" vertical="center" textRotation="0" wrapText="1" indent="0" justifyLastLine="0" shrinkToFit="0" readingOrder="0"/>
    </dxf>
    <dxf>
      <numFmt numFmtId="0" formatCode="General"/>
    </dxf>
    <dxf>
      <alignment horizontal="left" vertical="bottom" textRotation="0" indent="0" justifyLastLine="0" shrinkToFit="0" readingOrder="0"/>
      <protection locked="1" hidden="0"/>
    </dxf>
    <dxf>
      <numFmt numFmtId="0" formatCode="General"/>
      <alignment horizontal="left" vertical="bottom" textRotation="0" wrapText="1" indent="0" justifyLastLine="0" shrinkToFit="0" readingOrder="0"/>
      <protection locked="1" hidden="0"/>
    </dxf>
    <dxf>
      <alignment horizontal="general" vertical="bottom" textRotation="0" wrapText="1" indent="0" justifyLastLine="0" shrinkToFit="0" readingOrder="0"/>
      <protection locked="1" hidden="0"/>
    </dxf>
    <dxf>
      <protection locked="1"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171450</xdr:colOff>
      <xdr:row>18</xdr:row>
      <xdr:rowOff>44450</xdr:rowOff>
    </xdr:to>
    <xdr:sp macro="" textlink="">
      <xdr:nvSpPr>
        <xdr:cNvPr id="2" name="Rectangle 1">
          <a:extLst>
            <a:ext uri="{FF2B5EF4-FFF2-40B4-BE49-F238E27FC236}">
              <a16:creationId xmlns:a16="http://schemas.microsoft.com/office/drawing/2014/main" id="{4B7844FE-A30A-22C1-1EAE-6A308C07FF78}"/>
            </a:ext>
          </a:extLst>
        </xdr:cNvPr>
        <xdr:cNvSpPr/>
      </xdr:nvSpPr>
      <xdr:spPr>
        <a:xfrm>
          <a:off x="0" y="0"/>
          <a:ext cx="11753850" cy="33591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0</xdr:col>
      <xdr:colOff>165100</xdr:colOff>
      <xdr:row>0</xdr:row>
      <xdr:rowOff>165100</xdr:rowOff>
    </xdr:from>
    <xdr:to>
      <xdr:col>18</xdr:col>
      <xdr:colOff>590550</xdr:colOff>
      <xdr:row>17</xdr:row>
      <xdr:rowOff>57150</xdr:rowOff>
    </xdr:to>
    <xdr:sp macro="" textlink="">
      <xdr:nvSpPr>
        <xdr:cNvPr id="3" name="TextBox 2">
          <a:extLst>
            <a:ext uri="{FF2B5EF4-FFF2-40B4-BE49-F238E27FC236}">
              <a16:creationId xmlns:a16="http://schemas.microsoft.com/office/drawing/2014/main" id="{959A7D60-7C6C-0FFA-844C-E5165B2C67D3}"/>
            </a:ext>
          </a:extLst>
        </xdr:cNvPr>
        <xdr:cNvSpPr txBox="1"/>
      </xdr:nvSpPr>
      <xdr:spPr>
        <a:xfrm>
          <a:off x="165100" y="165100"/>
          <a:ext cx="11398250" cy="30226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i="1">
              <a:latin typeface="+mj-lt"/>
            </a:rPr>
            <a:t>Multi-discipline applications.</a:t>
          </a:r>
        </a:p>
        <a:p>
          <a:r>
            <a:rPr lang="en-GB"/>
            <a:t>In order to apply for a multi-discipline portfolio your laboratory must have multi-discipline training approval, please see details here </a:t>
          </a:r>
          <a:r>
            <a:rPr lang="en-GB">
              <a:hlinkClick xmlns:r="http://schemas.openxmlformats.org/officeDocument/2006/relationships" r:id=""/>
            </a:rPr>
            <a:t>https://www.ibms.org/education/training-laboratory/</a:t>
          </a:r>
          <a:endParaRPr lang="en-GB"/>
        </a:p>
        <a:p>
          <a:endParaRPr lang="en-GB"/>
        </a:p>
        <a:p>
          <a:r>
            <a:rPr lang="en-GB"/>
            <a:t>Each multi-discipline portfolio has its own application form in a spreadsheet</a:t>
          </a:r>
          <a:r>
            <a:rPr lang="en-GB" b="0"/>
            <a:t>.</a:t>
          </a:r>
          <a:r>
            <a:rPr lang="en-GB" b="1"/>
            <a:t> 'Candidate + Trainer Details'</a:t>
          </a:r>
          <a:r>
            <a:rPr lang="en-GB" b="1" baseline="0"/>
            <a:t> </a:t>
          </a:r>
          <a:r>
            <a:rPr lang="en-GB"/>
            <a:t>contains the candidate, training officer and lab managers details. Only one candidate should be added to each spreadsheet and their details should be on the learner row. Training Officers, Lab Managers and Training Managers can be added below and the title selected from the drop down list under the 'Role' field in Column A. If you want the Lab Manager to have access to the candidates portfolio please put their details as Training Officer, this might mean, e.g. a Lab Manager is listed as a Lab Manager and details are also copied to a Training Officer row. </a:t>
          </a:r>
          <a:r>
            <a:rPr lang="en-GB" sz="1100">
              <a:solidFill>
                <a:schemeClr val="dk1"/>
              </a:solidFill>
              <a:effectLst/>
              <a:latin typeface="+mn-lt"/>
              <a:ea typeface="+mn-ea"/>
              <a:cs typeface="+mn-cs"/>
            </a:rPr>
            <a:t>Candidates </a:t>
          </a:r>
          <a:r>
            <a:rPr lang="en-GB" sz="1100" b="0">
              <a:solidFill>
                <a:schemeClr val="dk1"/>
              </a:solidFill>
              <a:effectLst/>
              <a:latin typeface="+mn-lt"/>
              <a:ea typeface="+mn-ea"/>
              <a:cs typeface="+mn-cs"/>
            </a:rPr>
            <a:t>must</a:t>
          </a:r>
          <a:r>
            <a:rPr lang="en-GB" sz="1100">
              <a:solidFill>
                <a:schemeClr val="dk1"/>
              </a:solidFill>
              <a:effectLst/>
              <a:latin typeface="+mn-lt"/>
              <a:ea typeface="+mn-ea"/>
              <a:cs typeface="+mn-cs"/>
            </a:rPr>
            <a:t> enter their IBMS membership number in this</a:t>
          </a:r>
          <a:r>
            <a:rPr lang="en-GB" sz="1100" baseline="0">
              <a:solidFill>
                <a:schemeClr val="dk1"/>
              </a:solidFill>
              <a:effectLst/>
              <a:latin typeface="+mn-lt"/>
              <a:ea typeface="+mn-ea"/>
              <a:cs typeface="+mn-cs"/>
            </a:rPr>
            <a:t> tab, and it is useful to include them, when they exist, for other individuals.</a:t>
          </a:r>
          <a:endParaRPr lang="en-GB">
            <a:effectLst/>
          </a:endParaRPr>
        </a:p>
        <a:p>
          <a:endParaRPr lang="en-GB"/>
        </a:p>
        <a:p>
          <a:r>
            <a:rPr lang="en-GB" b="1"/>
            <a:t>'Module Selection' </a:t>
          </a:r>
          <a:r>
            <a:rPr lang="en-GB"/>
            <a:t>is for the module details, please read the multi-discipline portfolio booklets before completing this tab. Select the portfolio combination required from the multi-discipline combination dropdown menu. You will then see the minimum number of modules required in total and from each selected discipline.</a:t>
          </a:r>
        </a:p>
        <a:p>
          <a:endParaRPr lang="en-GB"/>
        </a:p>
        <a:p>
          <a:r>
            <a:rPr lang="en-GB"/>
            <a:t>The form status will show invalid until these requirements are met at which point the status will change to green and valid. Invalid application forms should not be submitted as they cannot be processed.</a:t>
          </a:r>
        </a:p>
        <a:p>
          <a:r>
            <a:rPr lang="en-GB"/>
            <a:t>To select modules, </a:t>
          </a:r>
          <a:r>
            <a:rPr lang="en-GB" b="1"/>
            <a:t>Y</a:t>
          </a:r>
          <a:r>
            <a:rPr lang="en-GB"/>
            <a:t> (capital only) should be entered in the </a:t>
          </a:r>
          <a:r>
            <a:rPr lang="en-GB" b="1"/>
            <a:t>'Selected Modules</a:t>
          </a:r>
          <a:r>
            <a:rPr lang="en-GB"/>
            <a:t>' field. Additional modules may appear in the </a:t>
          </a:r>
          <a:r>
            <a:rPr lang="en-GB" b="1"/>
            <a:t>'Final Modules</a:t>
          </a:r>
          <a:r>
            <a:rPr lang="en-GB"/>
            <a:t>' field as these are co-requisites of the modules chosen. Modules selected from Andrology and Genomics and Molecular Pathology are additional and do not affect the minimum number of multi-discipline modules required.</a:t>
          </a:r>
        </a:p>
        <a:p>
          <a:endParaRPr lang="en-GB"/>
        </a:p>
        <a:p>
          <a:r>
            <a:rPr lang="en-GB"/>
            <a:t>When complete applications must be emailed to </a:t>
          </a:r>
          <a:r>
            <a:rPr lang="en-GB">
              <a:hlinkClick xmlns:r="http://schemas.openxmlformats.org/officeDocument/2006/relationships" r:id=""/>
            </a:rPr>
            <a:t>specialistportfolio@ibms.org</a:t>
          </a:r>
          <a:r>
            <a:rPr lang="en-GB"/>
            <a:t> by the Training Officer, Manager or Lab Manager.</a:t>
          </a:r>
        </a:p>
        <a:p>
          <a:endParaRPr lang="en-GB" sz="1100" kern="12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ominic\PycharmProjects\IBMS%20projects\Form%20project\Excel_to_csv\Excel2csv\infectioussci-template.xlsx" TargetMode="External"/><Relationship Id="rId1" Type="http://schemas.openxmlformats.org/officeDocument/2006/relationships/externalLinkPath" Target="file:///C:\Users\dominic\PycharmProjects\IBMS%20projects\Form%20project\Excel_to_csv\Excel2csv\infectioussci-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tion"/>
      <sheetName val="Candidate + Trainer Details"/>
      <sheetName val="Module Selection"/>
      <sheetName val="config-streamlined"/>
    </sheetNames>
    <sheetDataSet>
      <sheetData sheetId="0" refreshError="1"/>
      <sheetData sheetId="1" refreshError="1"/>
      <sheetData sheetId="2" refreshError="1"/>
      <sheetData sheetId="3">
        <row r="2">
          <cell r="A2" t="str">
            <v>co_BiochemT</v>
          </cell>
          <cell r="B2" t="str">
            <v>co_Bauto</v>
          </cell>
        </row>
        <row r="3">
          <cell r="A3" t="str">
            <v>co_Bauto</v>
          </cell>
          <cell r="B3" t="str">
            <v>co_BiochemT</v>
          </cell>
        </row>
        <row r="4">
          <cell r="A4" t="str">
            <v>co_BFE</v>
          </cell>
          <cell r="B4" t="str">
            <v>co_Bauto; co_BiochemT; co_Bkidney</v>
          </cell>
        </row>
        <row r="5">
          <cell r="A5" t="str">
            <v>co_Bkidney</v>
          </cell>
          <cell r="B5" t="str">
            <v>co_Bauto; co_BiochemT; co_BFE</v>
          </cell>
        </row>
        <row r="6">
          <cell r="A6" t="str">
            <v>co_Bliver</v>
          </cell>
          <cell r="B6" t="str">
            <v>co_Bauto; co_BiochemT</v>
          </cell>
        </row>
        <row r="7">
          <cell r="A7" t="str">
            <v>co_Bdiabetes</v>
          </cell>
          <cell r="B7" t="str">
            <v>co_Bauto; co_BiochemT</v>
          </cell>
        </row>
        <row r="8">
          <cell r="A8" t="str">
            <v>co_Bcalcium</v>
          </cell>
          <cell r="B8" t="str">
            <v>co_Bauto; co_BiochemT</v>
          </cell>
        </row>
        <row r="9">
          <cell r="A9" t="str">
            <v>co_Bproteins</v>
          </cell>
          <cell r="B9" t="str">
            <v>co_Bauto; co_BiochemT</v>
          </cell>
        </row>
        <row r="10">
          <cell r="A10" t="str">
            <v>co_BAcid-Base</v>
          </cell>
          <cell r="B10" t="str">
            <v>co_Bauto; co_BiochemT</v>
          </cell>
        </row>
        <row r="11">
          <cell r="A11" t="str">
            <v>co_BiochemicalNut</v>
          </cell>
          <cell r="B11" t="str">
            <v>co_Bauto; co_BiochemT</v>
          </cell>
        </row>
        <row r="12">
          <cell r="A12" t="str">
            <v>co_Bcancer</v>
          </cell>
          <cell r="B12" t="str">
            <v>co_Bauto; co_BiochemT</v>
          </cell>
        </row>
        <row r="13">
          <cell r="A13" t="str">
            <v>co_Bpregnancy</v>
          </cell>
          <cell r="B13" t="str">
            <v>co_Bauto; co_BiochemT</v>
          </cell>
        </row>
        <row r="14">
          <cell r="A14" t="str">
            <v>co_Breproductive</v>
          </cell>
          <cell r="B14" t="str">
            <v>co_Bauto; co_BiochemT</v>
          </cell>
        </row>
        <row r="15">
          <cell r="A15" t="str">
            <v>co_Binherited</v>
          </cell>
          <cell r="B15" t="str">
            <v>co_Bauto; co_BiochemT</v>
          </cell>
        </row>
        <row r="16">
          <cell r="A16" t="str">
            <v>co_BGI</v>
          </cell>
          <cell r="B16" t="str">
            <v>co_Bauto; co_BiochemT</v>
          </cell>
        </row>
        <row r="17">
          <cell r="A17" t="str">
            <v>co_Blipids</v>
          </cell>
          <cell r="B17" t="str">
            <v>co_Bauto; co_BiochemT</v>
          </cell>
        </row>
        <row r="18">
          <cell r="A18" t="str">
            <v>co_BCardiac</v>
          </cell>
          <cell r="B18" t="str">
            <v>co_Bauto; co_BiochemT</v>
          </cell>
        </row>
        <row r="19">
          <cell r="A19" t="str">
            <v>co_BThyroid</v>
          </cell>
          <cell r="B19" t="str">
            <v>co_Bauto; co_BiochemT</v>
          </cell>
        </row>
        <row r="20">
          <cell r="A20" t="str">
            <v>co_BPituitary</v>
          </cell>
          <cell r="B20" t="str">
            <v>co_Bauto; co_BiochemT</v>
          </cell>
        </row>
        <row r="21">
          <cell r="A21" t="str">
            <v>co_BAdrenal</v>
          </cell>
          <cell r="B21" t="str">
            <v>co_Bauto; co_BiochemT</v>
          </cell>
        </row>
        <row r="22">
          <cell r="A22" t="str">
            <v>co_BTDM</v>
          </cell>
          <cell r="B22" t="str">
            <v>co_Bauto; co_BiochemT</v>
          </cell>
        </row>
        <row r="23">
          <cell r="A23" t="str">
            <v>co_Btoxicology</v>
          </cell>
          <cell r="B23" t="str">
            <v>co_Bauto; co_BiochemT</v>
          </cell>
        </row>
        <row r="24">
          <cell r="A24" t="str">
            <v>co_Tissueselection</v>
          </cell>
          <cell r="B24" t="str">
            <v/>
          </cell>
        </row>
        <row r="25">
          <cell r="A25" t="str">
            <v>co_Decalcification</v>
          </cell>
          <cell r="B25" t="str">
            <v>co_Tissueselection</v>
          </cell>
        </row>
        <row r="26">
          <cell r="A26" t="str">
            <v>co_Fixation</v>
          </cell>
          <cell r="B26" t="str">
            <v>co_Tissueselection; co_TissuePE</v>
          </cell>
        </row>
        <row r="27">
          <cell r="A27" t="str">
            <v>co_Cryotomy</v>
          </cell>
          <cell r="B27" t="str">
            <v>co_Tissueselection; co_TissuePE; co_Fixation</v>
          </cell>
        </row>
        <row r="28">
          <cell r="A28" t="str">
            <v>co_Microtomy</v>
          </cell>
          <cell r="B28" t="str">
            <v>co_Tissueselection; co_TissuePE; co_Fixation</v>
          </cell>
        </row>
        <row r="29">
          <cell r="A29" t="str">
            <v>co_Breast</v>
          </cell>
          <cell r="B29" t="str">
            <v>co_Tissueselection; co_Decalcification; co_TissuePE; co_Fixation; co_Microtomy; co_Haematoxylin; co_Immunohistochemistry; co_CompanionD; co_Microscopy</v>
          </cell>
        </row>
        <row r="30">
          <cell r="A30" t="str">
            <v>co_Cardiothoracic</v>
          </cell>
          <cell r="B30" t="str">
            <v>co_Tissueselection; co_TissuePE; co_Fixation; co_Microtomy; co_Haematoxylin; co_Immunohistochemistry; co_Microscopy</v>
          </cell>
        </row>
        <row r="31">
          <cell r="A31" t="str">
            <v>co_Endocrine</v>
          </cell>
          <cell r="B31" t="str">
            <v>co_Tissueselection; co_TissuePE; co_Fixation; co_Microtomy; co_Haematoxylin; co_Immunohistochemistry; co_Microscopy</v>
          </cell>
        </row>
        <row r="32">
          <cell r="A32" t="str">
            <v>co_Gastrointestinal</v>
          </cell>
          <cell r="B32" t="str">
            <v>co_Tissueselection; co_TissuePE; co_Fixation; co_Microtomy; co_Haematoxylin; co_Immunohistochemistry; co_Microscopy; co_CompanionD</v>
          </cell>
        </row>
        <row r="33">
          <cell r="A33" t="str">
            <v>co_Genitourinary</v>
          </cell>
          <cell r="B33" t="str">
            <v>co_Tissueselection; co_TissuePE; co_Fixation; co_Microtomy; co_Haematoxylin; co_Immunohistochemistry; co_Microscopy</v>
          </cell>
        </row>
        <row r="34">
          <cell r="A34" t="str">
            <v>co_Gynaecological</v>
          </cell>
          <cell r="B34" t="str">
            <v>co_Tissueselection; co_TissuePE; co_Fixation; co_Microtomy; co_Haematoxylin; co_Immunohistochemistry; co_Microscopy; co_CompanionD</v>
          </cell>
        </row>
        <row r="35">
          <cell r="A35" t="str">
            <v>co_Head</v>
          </cell>
          <cell r="B35" t="str">
            <v>co_Tissueselection; co_TissuePE; co_Fixation; co_Microtomy; co_Haematoxylin; co_Immunohistochemistry; co_Microscopy</v>
          </cell>
        </row>
        <row r="36">
          <cell r="A36" t="str">
            <v>co_Haematolymphoid</v>
          </cell>
          <cell r="B36" t="str">
            <v>co_Tissueselection; co_TissuePE; co_Fixation; co_Microtomy; co_Haematoxylin; co_Immunohistochemistry; co_Microscopy; co_CompanionD</v>
          </cell>
        </row>
        <row r="37">
          <cell r="A37" t="str">
            <v>co_Osteoarticular</v>
          </cell>
          <cell r="B37" t="str">
            <v>co_Tissueselection; co_Decalcification; co_TissuePE; co_Fixation; co_Microtomy; co_Haematoxylin; co_Immunohistochemistry; co_Microscopy</v>
          </cell>
        </row>
        <row r="38">
          <cell r="A38" t="str">
            <v>co_SkinH</v>
          </cell>
          <cell r="B38" t="str">
            <v>co_Tissueselection; co_TissuePE; co_Fixation; co_Microtomy; co_Haematoxylin; co_Immunohistochemistry; co_Microscopy; co_CompanionD</v>
          </cell>
        </row>
        <row r="39">
          <cell r="A39" t="str">
            <v>co_Haematoxylin</v>
          </cell>
          <cell r="B39" t="str">
            <v>co_Tissueselection; co_TissuePE; co_Fixation; co_Microtomy</v>
          </cell>
        </row>
        <row r="40">
          <cell r="A40" t="str">
            <v>co_Immunohistochemistry</v>
          </cell>
          <cell r="B40" t="str">
            <v>co_Tissueselection; co_TissuePE; co_Fixation; co_Microtomy</v>
          </cell>
        </row>
        <row r="41">
          <cell r="A41" t="str">
            <v>co_CompanionD</v>
          </cell>
          <cell r="B41" t="str">
            <v>co_Tissueselection; co_TissuePE; co_Fixation; co_Microtomy</v>
          </cell>
        </row>
        <row r="42">
          <cell r="A42" t="str">
            <v>co_MolecularCP</v>
          </cell>
          <cell r="B42" t="str">
            <v>co_Tissueselection; co_TissuePE; co_Fixation; co_Microtomy</v>
          </cell>
        </row>
        <row r="43">
          <cell r="A43" t="str">
            <v>co_Microscopy</v>
          </cell>
          <cell r="B43" t="str">
            <v>co_Tissueselection; co_TissuePE; co_Fixation; co_Microtomy</v>
          </cell>
        </row>
        <row r="44">
          <cell r="A44" t="str">
            <v>co_DigitalAI</v>
          </cell>
          <cell r="B44" t="str">
            <v>co_Tissueselection; co_TissuePE; co_Fixation; co_Microtomy</v>
          </cell>
        </row>
        <row r="45">
          <cell r="A45" t="str">
            <v>co_TissuePE</v>
          </cell>
          <cell r="B45" t="str">
            <v xml:space="preserve">co_Tissueselection </v>
          </cell>
        </row>
        <row r="46">
          <cell r="A46" t="str">
            <v>co_BoneCP</v>
          </cell>
          <cell r="B46" t="str">
            <v>co_Tissueselection; co_Decalcification; co_TissuePE; co_Fixation; co_Microtomy; co_Haematoxylin; co_Immunohistochemistry; co_Microscopy; co_CompanionD</v>
          </cell>
        </row>
        <row r="47">
          <cell r="A47" t="str">
            <v>co_CNS</v>
          </cell>
          <cell r="B47" t="str">
            <v>co_Tissueselection; co_TissuePE; co_Fixation; co_Microtomy; co_Haematoxylin; co_Immunohistochemistry; co_Microscopy</v>
          </cell>
        </row>
        <row r="48">
          <cell r="A48" t="str">
            <v>co_EM</v>
          </cell>
          <cell r="B48" t="str">
            <v>co_Tissueselection; co_TissuePE; co_Fixation; co_Microtomy; co_Haematoxylin; co_Immunohistochemistry; co_Microscopy; co_DigitalAI</v>
          </cell>
        </row>
        <row r="49">
          <cell r="A49" t="str">
            <v>co_Mohs</v>
          </cell>
          <cell r="B49" t="str">
            <v>co_Tissueselection; co_TissuePE; co_Fixation; co_Microtomy; co_Cryotomy; co_Haematoxylin; co_Immunohistochemistry; co_Microscopy</v>
          </cell>
        </row>
        <row r="50">
          <cell r="A50" t="str">
            <v>co_MuscleCP</v>
          </cell>
          <cell r="B50" t="str">
            <v>co_Tissueselection; co_TissuePE; co_Fixation; co_Microtomy; co_Cryotomy; co_Haematoxylin; co_Immunohistochemistry; co_Microscopy</v>
          </cell>
        </row>
        <row r="51">
          <cell r="A51" t="str">
            <v>co_Ophthalmic</v>
          </cell>
          <cell r="B51" t="str">
            <v>co_Tissueselection; co_TissuePE; co_Fixation; co_Microtomy; co_Haematoxylin; co_Immunohistochemistry; co_Microscopy</v>
          </cell>
        </row>
        <row r="52">
          <cell r="A52" t="str">
            <v>co_Hirschsprungs</v>
          </cell>
          <cell r="B52" t="str">
            <v>co_Tissueselection; co_TissuePE; co_Fixation; co_Microtomy; co_Haematoxylin; co_Immunohistochemistry; co_Microscopy</v>
          </cell>
        </row>
        <row r="53">
          <cell r="A53" t="str">
            <v>co_CSP</v>
          </cell>
          <cell r="B53" t="str">
            <v>co_Aecervical</v>
          </cell>
        </row>
        <row r="54">
          <cell r="A54" t="str">
            <v>co_Aecervical</v>
          </cell>
          <cell r="B54" t="str">
            <v>co_CSP</v>
          </cell>
        </row>
        <row r="55">
          <cell r="A55" t="str">
            <v>co_ProcessingHPV</v>
          </cell>
          <cell r="B55" t="str">
            <v/>
          </cell>
        </row>
        <row r="56">
          <cell r="A56" t="str">
            <v>co_Primary</v>
          </cell>
          <cell r="B56" t="str">
            <v>co_CSP</v>
          </cell>
        </row>
        <row r="57">
          <cell r="A57" t="str">
            <v>co_Normalcytology</v>
          </cell>
          <cell r="B57" t="str">
            <v>co_CSP; co_Aecervical; co_ProcessingHPV</v>
          </cell>
        </row>
        <row r="58">
          <cell r="A58" t="str">
            <v>co_Abnormalcytology</v>
          </cell>
          <cell r="B58" t="str">
            <v>co_CSP; co_Aecervical; co_ProcessingHPV; co_Normalcytology</v>
          </cell>
        </row>
        <row r="59">
          <cell r="A59" t="str">
            <v>co_Diagnosiscervical</v>
          </cell>
          <cell r="B59" t="str">
            <v>co_CSP; co_Aecervical; co_ProcessingHPV; co_Normalcytology; co_Abnormalcytology</v>
          </cell>
        </row>
        <row r="60">
          <cell r="A60" t="str">
            <v>co_Immunological</v>
          </cell>
          <cell r="B60" t="str">
            <v/>
          </cell>
        </row>
        <row r="61">
          <cell r="A61" t="str">
            <v>co_Connective</v>
          </cell>
          <cell r="B61" t="str">
            <v>co_Immunological</v>
          </cell>
        </row>
        <row r="62">
          <cell r="A62" t="str">
            <v>co_Antiphospholipid</v>
          </cell>
          <cell r="B62" t="str">
            <v>co_Immunological</v>
          </cell>
        </row>
        <row r="63">
          <cell r="A63" t="str">
            <v>co_Coeliac</v>
          </cell>
          <cell r="B63" t="str">
            <v>co_Immunological</v>
          </cell>
        </row>
        <row r="64">
          <cell r="A64" t="str">
            <v>co_Rheumatoid</v>
          </cell>
          <cell r="B64" t="str">
            <v>co_Immunological</v>
          </cell>
        </row>
        <row r="65">
          <cell r="A65" t="str">
            <v>co_Liver</v>
          </cell>
          <cell r="B65" t="str">
            <v>co_Immunological</v>
          </cell>
        </row>
        <row r="66">
          <cell r="A66" t="str">
            <v>co_Pernicious</v>
          </cell>
          <cell r="B66" t="str">
            <v>co_Immunological</v>
          </cell>
        </row>
        <row r="67">
          <cell r="A67" t="str">
            <v>co_Renal</v>
          </cell>
          <cell r="B67" t="str">
            <v>co_Immunological</v>
          </cell>
        </row>
        <row r="68">
          <cell r="A68" t="str">
            <v>co_Neurological</v>
          </cell>
          <cell r="B68" t="str">
            <v>co_Immunological</v>
          </cell>
        </row>
        <row r="69">
          <cell r="A69" t="str">
            <v>co_Organ</v>
          </cell>
          <cell r="B69" t="str">
            <v>co_Immunological</v>
          </cell>
        </row>
        <row r="70">
          <cell r="A70" t="str">
            <v>co_Myeloma</v>
          </cell>
          <cell r="B70" t="str">
            <v>co_Immunological</v>
          </cell>
        </row>
        <row r="71">
          <cell r="A71" t="str">
            <v>co_Disorders</v>
          </cell>
          <cell r="B71" t="str">
            <v>co_Immunological</v>
          </cell>
        </row>
        <row r="72">
          <cell r="A72" t="str">
            <v>co_Allergy</v>
          </cell>
          <cell r="B72" t="str">
            <v>co_Immunological</v>
          </cell>
        </row>
        <row r="73">
          <cell r="A73" t="str">
            <v>co_Complement</v>
          </cell>
          <cell r="B73" t="str">
            <v>co_Immunological</v>
          </cell>
        </row>
        <row r="74">
          <cell r="A74" t="str">
            <v>co_Cellular</v>
          </cell>
          <cell r="B74" t="str">
            <v>co_Immunological</v>
          </cell>
        </row>
        <row r="75">
          <cell r="A75" t="str">
            <v>co_Diagnosticsample</v>
          </cell>
          <cell r="B75" t="str">
            <v>co_DCPrinciples</v>
          </cell>
        </row>
        <row r="76">
          <cell r="A76" t="str">
            <v>co_DCPrinciples</v>
          </cell>
          <cell r="B76" t="str">
            <v>co_Diagnosticsample</v>
          </cell>
        </row>
        <row r="77">
          <cell r="A77" t="str">
            <v>co_Stratified</v>
          </cell>
          <cell r="B77" t="str">
            <v>co_DCPrinciples; co_Diagnosticsample</v>
          </cell>
        </row>
        <row r="78">
          <cell r="A78" t="str">
            <v>co_RespiratoryT</v>
          </cell>
          <cell r="B78" t="str">
            <v>co_DCPrinciples; co_Diagnosticsample; co_Stratified</v>
          </cell>
        </row>
        <row r="79">
          <cell r="A79" t="str">
            <v>co_Serous</v>
          </cell>
          <cell r="B79" t="str">
            <v>co_DCPrinciples; co_Diagnosticsample; co_Stratified</v>
          </cell>
        </row>
        <row r="80">
          <cell r="A80" t="str">
            <v>co_UrinaryT</v>
          </cell>
          <cell r="B80" t="str">
            <v>co_DCPrinciples; co_Diagnosticsample</v>
          </cell>
        </row>
        <row r="81">
          <cell r="A81" t="str">
            <v>co_Synovial</v>
          </cell>
          <cell r="B81" t="str">
            <v>co_DCPrinciples; co_Diagnosticsample</v>
          </cell>
        </row>
        <row r="82">
          <cell r="A82" t="str">
            <v>co_Diagnostichaematology</v>
          </cell>
          <cell r="B82" t="str">
            <v/>
          </cell>
        </row>
        <row r="83">
          <cell r="A83" t="str">
            <v>co_Peripheral</v>
          </cell>
          <cell r="B83" t="str">
            <v>co_Diagnostichaematology</v>
          </cell>
        </row>
        <row r="84">
          <cell r="A84" t="str">
            <v>co_Bloodborne</v>
          </cell>
          <cell r="B84" t="str">
            <v>co_Diagnostichaematology; co_Peripheral</v>
          </cell>
        </row>
        <row r="85">
          <cell r="A85" t="str">
            <v>co_Haemostasis</v>
          </cell>
          <cell r="B85" t="str">
            <v>co_Diagnostichaematology; co_Peripheral</v>
          </cell>
        </row>
        <row r="86">
          <cell r="A86" t="str">
            <v>co_Haemostasisabnormalities</v>
          </cell>
          <cell r="B86" t="str">
            <v>co_Diagnostichaematology; co_Peripheral; co_Haemostasis</v>
          </cell>
        </row>
        <row r="87">
          <cell r="A87" t="str">
            <v>co_Classificationhaem</v>
          </cell>
          <cell r="B87" t="str">
            <v>co_Diagnostichaematology; co_Peripheral; co_Haematologicalmalignancies</v>
          </cell>
        </row>
        <row r="88">
          <cell r="A88" t="str">
            <v>co_Haematologicalmalignancies</v>
          </cell>
          <cell r="B88" t="str">
            <v>co_Diagnostichaematology; co_Peripheral; co_Classificationhaem</v>
          </cell>
        </row>
        <row r="89">
          <cell r="A89" t="str">
            <v>co_Irondeficiency</v>
          </cell>
          <cell r="B89" t="str">
            <v>co_Diagnostichaematology; co_Peripheral</v>
          </cell>
        </row>
        <row r="90">
          <cell r="A90" t="str">
            <v>co_B12Folate</v>
          </cell>
          <cell r="B90" t="str">
            <v>co_Diagnostichaematology; co_Peripheral</v>
          </cell>
        </row>
        <row r="91">
          <cell r="A91" t="str">
            <v>co_Haemoglobinopathy</v>
          </cell>
          <cell r="B91" t="str">
            <v>co_Diagnostichaematology; co_Peripheral</v>
          </cell>
        </row>
        <row r="92">
          <cell r="A92" t="str">
            <v>co_Haemolytic</v>
          </cell>
          <cell r="B92" t="str">
            <v>co_Diagnostichaematology; co_Peripheral</v>
          </cell>
        </row>
        <row r="93">
          <cell r="A93" t="str">
            <v>co_Good</v>
          </cell>
          <cell r="B93" t="str">
            <v/>
          </cell>
        </row>
        <row r="94">
          <cell r="A94" t="str">
            <v>co_Donor</v>
          </cell>
          <cell r="B94" t="str">
            <v>co_Good; co_ABO</v>
          </cell>
        </row>
        <row r="95">
          <cell r="A95" t="str">
            <v>co_Patient</v>
          </cell>
          <cell r="B95" t="str">
            <v>co_Good; co_Selection</v>
          </cell>
        </row>
        <row r="96">
          <cell r="A96" t="str">
            <v>co_ABO</v>
          </cell>
          <cell r="B96" t="str">
            <v>co_Good; co_Donor</v>
          </cell>
        </row>
        <row r="97">
          <cell r="A97" t="str">
            <v>co_Investigation</v>
          </cell>
          <cell r="B97" t="str">
            <v>co_Good; co_ABO; co_Antibody; co_Resolving; co_Compatability; co_Selection; co_Release; co_InvestigationSerious</v>
          </cell>
        </row>
        <row r="98">
          <cell r="A98" t="str">
            <v>co_Antibody</v>
          </cell>
          <cell r="B98" t="str">
            <v>co_Good; co_ABO; co_Resolving</v>
          </cell>
        </row>
        <row r="99">
          <cell r="A99" t="str">
            <v>co_Resolving</v>
          </cell>
          <cell r="B99" t="str">
            <v>co_Good; co_ABO; co_Antibody</v>
          </cell>
        </row>
        <row r="100">
          <cell r="A100" t="str">
            <v>co_Red</v>
          </cell>
          <cell r="B100" t="str">
            <v>co_Good; co_ABO; co_Antibody</v>
          </cell>
        </row>
        <row r="101">
          <cell r="A101" t="str">
            <v>co_Compatability</v>
          </cell>
          <cell r="B101" t="str">
            <v>co_Good; co_ABO; co_Antibody; co_Resolving; co_Red; co_Selection; co_Release; co_Blood; co_InvestigationSerious; co_Investigation</v>
          </cell>
        </row>
        <row r="102">
          <cell r="A102" t="str">
            <v>co_Selection</v>
          </cell>
          <cell r="B102" t="str">
            <v>co_Good; co_ABO; co_Antibody; co_Resolving; co_Patient; co_Red; co_Compatability; co_Blood; co_Antenatal; co_Investigation</v>
          </cell>
        </row>
        <row r="103">
          <cell r="A103" t="str">
            <v>co_Release</v>
          </cell>
          <cell r="B103" t="str">
            <v>co_Good; co_ABO; co_Antibody; co_Resolving; co_Red; co_Compatability; co_Selection; co_Antenatal; co_Investigation</v>
          </cell>
        </row>
        <row r="104">
          <cell r="A104" t="str">
            <v>co_Blood</v>
          </cell>
          <cell r="B104" t="str">
            <v>co_Good; co_Patient</v>
          </cell>
        </row>
        <row r="105">
          <cell r="A105" t="str">
            <v>co_InvestigationSerious</v>
          </cell>
          <cell r="B105" t="str">
            <v>co_Good; co_ABO; co_Antibody; co_Resolving; co_Red; co_Compatability; co_Selection; co_Release; co_Antenatal; co_Investigation</v>
          </cell>
        </row>
        <row r="106">
          <cell r="A106" t="str">
            <v>co_Antenatal</v>
          </cell>
          <cell r="B106" t="str">
            <v>co_Good; co_ABO; co_Antibody; co_Resolving; co_Patient; co_Red; co_Compatability; co_Selection; co_Release; co_Investigation</v>
          </cell>
        </row>
        <row r="107">
          <cell r="A107" t="str">
            <v>co_MolISM</v>
          </cell>
          <cell r="B107" t="str">
            <v>co_MHS</v>
          </cell>
        </row>
        <row r="108">
          <cell r="A108" t="str">
            <v>co_VaccinationM</v>
          </cell>
          <cell r="B108" t="str">
            <v>co_MHS; co_MDiagnosis; co_MolISM</v>
          </cell>
        </row>
        <row r="109">
          <cell r="A109" t="str">
            <v>co_EmergingIM</v>
          </cell>
          <cell r="B109" t="str">
            <v>co_MHS; co_MDiagnosis; co_MolISM; co_MCultureT; co_VaccinationM; co_Mmicroscopy</v>
          </cell>
        </row>
        <row r="110">
          <cell r="A110" t="str">
            <v>co_IPCM</v>
          </cell>
          <cell r="B110" t="str">
            <v>co_MHS; co_MDiagnosis; co_MolISM; co_MCultureT</v>
          </cell>
        </row>
        <row r="111">
          <cell r="A111" t="str">
            <v>co_InfCNSM</v>
          </cell>
          <cell r="B111" t="str">
            <v>co_MCultureT; co_MHS; co_Mmicroscopy; co_MolISM; co_Msepsis</v>
          </cell>
        </row>
        <row r="112">
          <cell r="A112" t="str">
            <v>co_STIM</v>
          </cell>
          <cell r="B112" t="str">
            <v>co_MHS; co_MDiagnosis; co_MolISM</v>
          </cell>
        </row>
        <row r="113">
          <cell r="A113" t="str">
            <v>co_MGenT</v>
          </cell>
          <cell r="B113" t="str">
            <v>co_MCultureT; co_MHS; co_Mmicroscopy; co_Manaerobic</v>
          </cell>
        </row>
        <row r="114">
          <cell r="A114" t="str">
            <v>co_MMycology</v>
          </cell>
          <cell r="B114" t="str">
            <v>co_MHS; co_Mmicroscopy; co_MCultureT; co_MolISM; co_MDiagnosis</v>
          </cell>
        </row>
        <row r="115">
          <cell r="A115" t="str">
            <v>co_Manaerobic</v>
          </cell>
          <cell r="B115" t="str">
            <v>co_MHS; co_Mmicroscopy; co_MCultureT; co_MolISM</v>
          </cell>
        </row>
        <row r="116">
          <cell r="A116" t="str">
            <v>co_Msepsis</v>
          </cell>
          <cell r="B116" t="str">
            <v>co_MHS; co_MCultureT; co_Mmicroscopy</v>
          </cell>
        </row>
        <row r="117">
          <cell r="A117" t="str">
            <v>co_Mantimicrobials</v>
          </cell>
          <cell r="B117" t="str">
            <v>co_MHS; co_MCultureT; co_Mmicroscopy; co_Msepsis; co_Manaerobic; co_MMycology; co_MGenT; co_STIM; co_MGIInf; co_Mdeep; co_MSKin; co_MBJOInf; co_MURT; co_MLRT; co_InfCNSM</v>
          </cell>
        </row>
        <row r="118">
          <cell r="A118" t="str">
            <v>co_MBJOInf</v>
          </cell>
          <cell r="B118" t="str">
            <v>co_MHS; co_MCultureT; co_Mmicroscopy; co_Msepsis</v>
          </cell>
        </row>
        <row r="119">
          <cell r="A119" t="str">
            <v>co_MCultureT</v>
          </cell>
          <cell r="B119" t="str">
            <v>co_MHS</v>
          </cell>
        </row>
        <row r="120">
          <cell r="A120" t="str">
            <v>co_Mdeep</v>
          </cell>
          <cell r="B120" t="str">
            <v>co_MHS; co_MCultureT; co_Mmicroscopy; co_Msepsis; co_Manaerobic</v>
          </cell>
        </row>
        <row r="121">
          <cell r="A121" t="str">
            <v>co_MGIInf</v>
          </cell>
          <cell r="B121" t="str">
            <v>co_MCultureT; co_MHS; co_Mmicroscopy; co_Manaerobic</v>
          </cell>
        </row>
        <row r="122">
          <cell r="A122" t="str">
            <v>co_MHS</v>
          </cell>
          <cell r="B122" t="str">
            <v/>
          </cell>
        </row>
        <row r="123">
          <cell r="A123" t="str">
            <v>co_MURT</v>
          </cell>
          <cell r="B123" t="str">
            <v>co_MHS; co_MCultureT; co_Mmicroscopy; co_Manaerobic; co_MMycology</v>
          </cell>
        </row>
        <row r="124">
          <cell r="A124" t="str">
            <v>co_MLRT</v>
          </cell>
          <cell r="B124" t="str">
            <v>co_MHS; co_MCultureT; co_Mmicroscopy; co_Manaerobic; co_MMycology; co_Mmycobacteria; co_MDiagnosis</v>
          </cell>
        </row>
        <row r="125">
          <cell r="A125" t="str">
            <v>co_Mmicroscopy</v>
          </cell>
          <cell r="B125" t="str">
            <v>co_MHS</v>
          </cell>
        </row>
        <row r="126">
          <cell r="A126" t="str">
            <v>co_Mmycobacteria</v>
          </cell>
          <cell r="B126" t="str">
            <v>co_MHS; co_Mmicroscopy; co_MCultureT; co_MolISM; co_MDiagnosis</v>
          </cell>
        </row>
        <row r="127">
          <cell r="A127" t="str">
            <v>co_MDiagnosis</v>
          </cell>
          <cell r="B127" t="str">
            <v>co_MHS</v>
          </cell>
        </row>
        <row r="128">
          <cell r="A128" t="str">
            <v>co_MSKin</v>
          </cell>
          <cell r="B128" t="str">
            <v>co_MHS; co_MCultureT; co_Mmicroscopy; co_Msepsis</v>
          </cell>
        </row>
        <row r="129">
          <cell r="A129" t="str">
            <v>co_MUTI</v>
          </cell>
          <cell r="B129" t="str">
            <v>co_MCultureT; co_MHS; co_Mmicroscopy</v>
          </cell>
        </row>
        <row r="130">
          <cell r="A130" t="str">
            <v>co_MolISV</v>
          </cell>
          <cell r="B130" t="str">
            <v>co_IPCV; co_VirologyDiagnostics; co_MHS</v>
          </cell>
        </row>
        <row r="131">
          <cell r="A131" t="str">
            <v>co_VaccinationV</v>
          </cell>
          <cell r="B131" t="str">
            <v>co_VirologyDiagnostics; co_MolISV; co_IPCV; co_MHS</v>
          </cell>
        </row>
        <row r="132">
          <cell r="A132" t="str">
            <v>co_EmergingIV</v>
          </cell>
          <cell r="B132" t="str">
            <v>co_VirologyDiagnostics; co_MolISV; co_IPCV</v>
          </cell>
        </row>
        <row r="133">
          <cell r="A133" t="str">
            <v>co_IPCV</v>
          </cell>
          <cell r="B133" t="str">
            <v>co_VirologyDiagnostics; co_MolISV</v>
          </cell>
        </row>
        <row r="134">
          <cell r="A134" t="str">
            <v>co_InfCNSV</v>
          </cell>
          <cell r="B134" t="str">
            <v>co_VirologyDiagnostics; co_MolISV; co_IPCV</v>
          </cell>
        </row>
        <row r="135">
          <cell r="A135" t="str">
            <v>co_STIV</v>
          </cell>
          <cell r="B135" t="str">
            <v>co_VirologyDiagnostics; co_MolISV; co_IPCV; co_MHS</v>
          </cell>
        </row>
        <row r="136">
          <cell r="A136" t="str">
            <v>co_VirologyDiagnostics</v>
          </cell>
          <cell r="B136" t="str">
            <v>co_MolISV</v>
          </cell>
        </row>
        <row r="137">
          <cell r="A137" t="str">
            <v>co_InfPandN</v>
          </cell>
          <cell r="B137" t="str">
            <v>co_VirologyDiagnostics; co_MolISV; co_IPCV</v>
          </cell>
        </row>
        <row r="138">
          <cell r="A138" t="str">
            <v>co_Redrash</v>
          </cell>
          <cell r="B138" t="str">
            <v>co_VirologyDiagnostics; co_MolISV; co_IPCV</v>
          </cell>
        </row>
        <row r="139">
          <cell r="A139" t="str">
            <v>co_BloodV</v>
          </cell>
          <cell r="B139" t="str">
            <v>co_VirologyDiagnostics; co_MolISV; co_IPCV</v>
          </cell>
        </row>
        <row r="140">
          <cell r="A140" t="str">
            <v>co_Viralhep</v>
          </cell>
          <cell r="B140" t="str">
            <v>co_VirologyDiagnostics; co_MolISV; co_IPCV</v>
          </cell>
        </row>
        <row r="141">
          <cell r="A141" t="str">
            <v>co_ImmunoP</v>
          </cell>
          <cell r="B141" t="str">
            <v>co_VirologyDiagnostics; co_MolISV; co_IPCV</v>
          </cell>
        </row>
        <row r="142">
          <cell r="A142" t="str">
            <v>co_Travel</v>
          </cell>
          <cell r="B142" t="str">
            <v>co_VirologyDiagnostics; co_MolISV; co_IPCV</v>
          </cell>
        </row>
        <row r="143">
          <cell r="A143" t="str">
            <v>co_AntiVTR</v>
          </cell>
          <cell r="B143" t="str">
            <v>co_VirologyDiagnostics; co_MolISV; co_IPCV</v>
          </cell>
        </row>
        <row r="144">
          <cell r="A144" t="str">
            <v>co_RespiratoryI</v>
          </cell>
          <cell r="B144" t="str">
            <v>co_VirologyDiagnostics; co_MolISV; co_IPCV</v>
          </cell>
        </row>
        <row r="145">
          <cell r="A145" t="str">
            <v>co_Enteric</v>
          </cell>
          <cell r="B145" t="str">
            <v>co_VirologyDiagnostics; co_MolISV; co_IPCV</v>
          </cell>
        </row>
        <row r="146">
          <cell r="A146" t="str">
            <v>co_Essentials</v>
          </cell>
          <cell r="B146" t="str">
            <v/>
          </cell>
        </row>
        <row r="147">
          <cell r="A147" t="str">
            <v>co_Next</v>
          </cell>
          <cell r="B147" t="str">
            <v>co_Essentials; co_Sample</v>
          </cell>
        </row>
        <row r="148">
          <cell r="A148" t="str">
            <v>co_Nucleic</v>
          </cell>
          <cell r="B148" t="str">
            <v>co_Essentials; co_Sample</v>
          </cell>
        </row>
        <row r="149">
          <cell r="A149" t="str">
            <v>co_Polymerase</v>
          </cell>
          <cell r="B149" t="str">
            <v>co_Essentials; co_Sample</v>
          </cell>
        </row>
        <row r="150">
          <cell r="A150" t="str">
            <v>co_Sample</v>
          </cell>
          <cell r="B150" t="str">
            <v>co_Essentials</v>
          </cell>
        </row>
        <row r="151">
          <cell r="A151" t="str">
            <v>co_Sanger</v>
          </cell>
          <cell r="B151" t="str">
            <v>co_Essentials; co_Sample</v>
          </cell>
        </row>
        <row r="152">
          <cell r="A152" t="str">
            <v>co_Haematological</v>
          </cell>
          <cell r="B152" t="str">
            <v>co_Essentials; co_Fundamentals</v>
          </cell>
        </row>
        <row r="153">
          <cell r="A153" t="str">
            <v>co_Rare</v>
          </cell>
          <cell r="B153" t="str">
            <v>co_Essentials</v>
          </cell>
        </row>
        <row r="154">
          <cell r="A154" t="str">
            <v>co_Solid</v>
          </cell>
          <cell r="B154" t="str">
            <v>co_Essentials; co_Fundamentals</v>
          </cell>
        </row>
        <row r="155">
          <cell r="A155" t="str">
            <v>co_Fundamentals</v>
          </cell>
          <cell r="B155" t="str">
            <v>co_Essentials</v>
          </cell>
        </row>
        <row r="156">
          <cell r="A156" t="str">
            <v>co_Karyotyping</v>
          </cell>
          <cell r="B156" t="str">
            <v>co_Essentials; co_Sample</v>
          </cell>
        </row>
        <row r="157">
          <cell r="A157" t="str">
            <v>co_In-situ</v>
          </cell>
          <cell r="B157" t="str">
            <v>co_Essentials; co_Sample</v>
          </cell>
        </row>
        <row r="158">
          <cell r="A158" t="str">
            <v>co_Microarray</v>
          </cell>
          <cell r="B158" t="str">
            <v>co_Essentials; co_Sample</v>
          </cell>
        </row>
        <row r="159">
          <cell r="A159" t="str">
            <v>co_Pyrosequencing</v>
          </cell>
          <cell r="B159" t="str">
            <v>co_Essentials; co_Sample</v>
          </cell>
        </row>
        <row r="160">
          <cell r="A160" t="str">
            <v>co_Fragment</v>
          </cell>
          <cell r="B160" t="str">
            <v>co_Essentials; co_Sample</v>
          </cell>
        </row>
        <row r="161">
          <cell r="A161" t="str">
            <v>co_High</v>
          </cell>
          <cell r="B161" t="str">
            <v>co_Essentials; co_Sample</v>
          </cell>
        </row>
        <row r="162">
          <cell r="A162" t="str">
            <v>co_AndrologyLP</v>
          </cell>
          <cell r="B162" t="str">
            <v/>
          </cell>
        </row>
        <row r="163">
          <cell r="A163" t="str">
            <v>co_Afundamentals</v>
          </cell>
          <cell r="B163" t="str">
            <v>co_AndrologyLP</v>
          </cell>
        </row>
        <row r="164">
          <cell r="A164" t="str">
            <v>co_ADSA</v>
          </cell>
          <cell r="B164" t="str">
            <v>co_AndrologyLP; co_Afundamentals; co_APVSA</v>
          </cell>
        </row>
        <row r="165">
          <cell r="A165" t="str">
            <v>co_Areporting</v>
          </cell>
          <cell r="B165" t="str">
            <v>co_AndrologyLP; co_Afundamentals; co_ADSA</v>
          </cell>
        </row>
        <row r="166">
          <cell r="A166" t="str">
            <v>co_APVSA</v>
          </cell>
          <cell r="B166" t="str">
            <v>co_AndrologyLP; co_Areporting</v>
          </cell>
        </row>
        <row r="167">
          <cell r="A167" t="str">
            <v>co_Aretrograde</v>
          </cell>
          <cell r="B167" t="str">
            <v>co_AndrologyLP; co_APVSA</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898EA9C-E0B3-4528-A21D-2BE1DA1155A1}" autoFormatId="16" applyNumberFormats="0" applyBorderFormats="0" applyFontFormats="0" applyPatternFormats="0" applyAlignmentFormats="0" applyWidthHeightFormats="0">
  <queryTableRefresh nextId="3">
    <queryTableFields count="2">
      <queryTableField id="1" name="Module" tableColumnId="1"/>
      <queryTableField id="2" name="Corequesites" tableColumnId="2"/>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F6B0F8E-DDD9-4B6C-B91F-D53D2F868B86}" name="countTable67" displayName="countTable67" ref="H1:J5" totalsRowShown="0" headerRowDxfId="8" dataDxfId="7">
  <tableColumns count="3">
    <tableColumn id="1" xr3:uid="{848E300B-13F2-4FD4-AB44-06885C880202}" name="Portfolio" dataDxfId="6"/>
    <tableColumn id="4" xr3:uid="{A63B12EF-F90B-4503-8BE1-B822531896C9}" name="Required" dataDxfId="5">
      <calculatedColumnFormula>IF(ISNUMBER(SEARCH(H2, C1)), 2, 0)</calculatedColumnFormula>
    </tableColumn>
    <tableColumn id="2" xr3:uid="{6AC78840-5765-4E36-B5B5-D630FB35C36B}" name="Count"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BC04F6-1772-40EF-9F8C-0C2AB4EBA362}" name="config_streamlined" displayName="config_streamlined" ref="A1:B139" tableType="queryTable" totalsRowShown="0">
  <autoFilter ref="A1:B139" xr:uid="{88BC04F6-1772-40EF-9F8C-0C2AB4EBA362}"/>
  <tableColumns count="2">
    <tableColumn id="1" xr3:uid="{281776ED-800F-42DF-A877-ECFFEB9EB209}" uniqueName="1" name="Module" queryTableFieldId="1" dataDxfId="3"/>
    <tableColumn id="2" xr3:uid="{DFE3A638-9D1C-46AD-9D37-6373CED9022B}" uniqueName="2" name="Corequesites" queryTableFieldId="2"/>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D89D5D2-498C-48A2-982C-BC785908E313}" name="MinimumsTable" displayName="MinimumsTable" ref="A141:B151" totalsRowShown="0">
  <autoFilter ref="A141:B151" xr:uid="{4D89D5D2-498C-48A2-982C-BC785908E313}"/>
  <tableColumns count="2">
    <tableColumn id="1" xr3:uid="{D44A7C4B-7F59-4AAE-9D58-68A015EEF646}" name="Combination" dataDxfId="2"/>
    <tableColumn id="2" xr3:uid="{C7A1DE75-CFA4-49B6-8469-BE0C0E95259F}" name="Minimum"/>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1698-37CE-4883-B69A-BBDEB492D3A5}">
  <dimension ref="A1"/>
  <sheetViews>
    <sheetView workbookViewId="0">
      <selection activeCell="E25" sqref="E25"/>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1E557-0AB8-4A60-92BC-C6BE705F4CA9}">
  <dimension ref="A1:M166"/>
  <sheetViews>
    <sheetView workbookViewId="0">
      <selection activeCell="C10" sqref="C10"/>
    </sheetView>
  </sheetViews>
  <sheetFormatPr defaultColWidth="8.77734375" defaultRowHeight="14.4" x14ac:dyDescent="0.3"/>
  <cols>
    <col min="1" max="1" width="8.77734375" style="1"/>
    <col min="2" max="2" width="9.77734375" style="1" bestFit="1" customWidth="1"/>
    <col min="3" max="3" width="9" style="1" customWidth="1"/>
    <col min="4" max="4" width="12.77734375" style="1" bestFit="1" customWidth="1"/>
    <col min="5" max="5" width="11.77734375" style="64" bestFit="1" customWidth="1"/>
    <col min="6" max="6" width="12.5546875" style="64" bestFit="1" customWidth="1"/>
    <col min="7" max="7" width="13.21875" style="64" bestFit="1" customWidth="1"/>
    <col min="8" max="8" width="9.5546875" style="1" customWidth="1"/>
    <col min="9" max="9" width="16.5546875" style="1" customWidth="1"/>
    <col min="10" max="10" width="11.77734375" style="1" customWidth="1"/>
    <col min="11" max="11" width="8.77734375" style="1"/>
    <col min="12" max="12" width="10.21875" style="1" bestFit="1" customWidth="1"/>
    <col min="13" max="13" width="12.77734375" style="1" customWidth="1"/>
    <col min="14" max="16384" width="8.77734375" style="1"/>
  </cols>
  <sheetData>
    <row r="1" spans="1:13" s="14" customFormat="1" x14ac:dyDescent="0.3">
      <c r="A1" s="14" t="s">
        <v>90</v>
      </c>
      <c r="B1" s="14" t="s">
        <v>91</v>
      </c>
      <c r="C1" s="14" t="s">
        <v>92</v>
      </c>
      <c r="D1" s="14" t="s">
        <v>338</v>
      </c>
      <c r="E1" s="62" t="s">
        <v>339</v>
      </c>
      <c r="F1" s="14" t="s">
        <v>340</v>
      </c>
      <c r="G1" s="62" t="s">
        <v>341</v>
      </c>
      <c r="H1" s="14" t="s">
        <v>93</v>
      </c>
      <c r="I1" s="14" t="s">
        <v>342</v>
      </c>
      <c r="J1" s="14" t="s">
        <v>94</v>
      </c>
      <c r="K1" s="14" t="s">
        <v>95</v>
      </c>
      <c r="L1" s="14" t="s">
        <v>324</v>
      </c>
      <c r="M1" s="14" t="s">
        <v>121</v>
      </c>
    </row>
    <row r="2" spans="1:13" x14ac:dyDescent="0.3">
      <c r="A2" s="1" t="s">
        <v>266</v>
      </c>
      <c r="G2" s="63"/>
      <c r="M2" s="1" t="str">
        <f>IF(COUNTA(A2:K2)=0, "", "Blood Science")</f>
        <v>Blood Science</v>
      </c>
    </row>
    <row r="3" spans="1:13" x14ac:dyDescent="0.3">
      <c r="A3" s="1" t="s">
        <v>317</v>
      </c>
      <c r="M3" s="1" t="str">
        <f t="shared" ref="M3:M6" si="0">IF(COUNTA(A3:K3)=0, "", "Blood Science")</f>
        <v>Blood Science</v>
      </c>
    </row>
    <row r="4" spans="1:13" x14ac:dyDescent="0.3">
      <c r="A4" s="1" t="s">
        <v>318</v>
      </c>
      <c r="F4" s="65"/>
      <c r="M4" s="1" t="str">
        <f t="shared" si="0"/>
        <v>Blood Science</v>
      </c>
    </row>
    <row r="5" spans="1:13" x14ac:dyDescent="0.3">
      <c r="M5" s="1" t="str">
        <f t="shared" si="0"/>
        <v/>
      </c>
    </row>
    <row r="6" spans="1:13" x14ac:dyDescent="0.3">
      <c r="M6" s="1" t="str">
        <f t="shared" si="0"/>
        <v/>
      </c>
    </row>
    <row r="7" spans="1:13" x14ac:dyDescent="0.3">
      <c r="M7" s="1" t="str">
        <f>IF(COUNTA(A7:K7)=0, "", "Blood Science")</f>
        <v/>
      </c>
    </row>
    <row r="8" spans="1:13" x14ac:dyDescent="0.3">
      <c r="M8" s="1" t="str">
        <f t="shared" ref="M8:M66" si="1">IF(COUNTA(A8:K8)=0, "", "Blood Science")</f>
        <v/>
      </c>
    </row>
    <row r="9" spans="1:13" x14ac:dyDescent="0.3">
      <c r="M9" s="1" t="str">
        <f t="shared" si="1"/>
        <v/>
      </c>
    </row>
    <row r="10" spans="1:13" x14ac:dyDescent="0.3">
      <c r="M10" s="1" t="str">
        <f t="shared" si="1"/>
        <v/>
      </c>
    </row>
    <row r="11" spans="1:13" x14ac:dyDescent="0.3">
      <c r="M11" s="1" t="str">
        <f t="shared" si="1"/>
        <v/>
      </c>
    </row>
    <row r="12" spans="1:13" x14ac:dyDescent="0.3">
      <c r="M12" s="1" t="str">
        <f t="shared" si="1"/>
        <v/>
      </c>
    </row>
    <row r="13" spans="1:13" x14ac:dyDescent="0.3">
      <c r="M13" s="1" t="str">
        <f t="shared" si="1"/>
        <v/>
      </c>
    </row>
    <row r="14" spans="1:13" x14ac:dyDescent="0.3">
      <c r="M14" s="1" t="str">
        <f t="shared" si="1"/>
        <v/>
      </c>
    </row>
    <row r="15" spans="1:13" x14ac:dyDescent="0.3">
      <c r="M15" s="1" t="str">
        <f t="shared" si="1"/>
        <v/>
      </c>
    </row>
    <row r="16" spans="1:13" x14ac:dyDescent="0.3">
      <c r="M16" s="1" t="str">
        <f t="shared" si="1"/>
        <v/>
      </c>
    </row>
    <row r="17" spans="13:13" x14ac:dyDescent="0.3">
      <c r="M17" s="1" t="str">
        <f t="shared" si="1"/>
        <v/>
      </c>
    </row>
    <row r="18" spans="13:13" x14ac:dyDescent="0.3">
      <c r="M18" s="1" t="str">
        <f t="shared" si="1"/>
        <v/>
      </c>
    </row>
    <row r="19" spans="13:13" x14ac:dyDescent="0.3">
      <c r="M19" s="1" t="str">
        <f t="shared" si="1"/>
        <v/>
      </c>
    </row>
    <row r="20" spans="13:13" x14ac:dyDescent="0.3">
      <c r="M20" s="1" t="str">
        <f t="shared" si="1"/>
        <v/>
      </c>
    </row>
    <row r="21" spans="13:13" x14ac:dyDescent="0.3">
      <c r="M21" s="1" t="str">
        <f t="shared" si="1"/>
        <v/>
      </c>
    </row>
    <row r="22" spans="13:13" x14ac:dyDescent="0.3">
      <c r="M22" s="1" t="str">
        <f t="shared" si="1"/>
        <v/>
      </c>
    </row>
    <row r="23" spans="13:13" x14ac:dyDescent="0.3">
      <c r="M23" s="1" t="str">
        <f t="shared" si="1"/>
        <v/>
      </c>
    </row>
    <row r="24" spans="13:13" x14ac:dyDescent="0.3">
      <c r="M24" s="1" t="str">
        <f t="shared" si="1"/>
        <v/>
      </c>
    </row>
    <row r="25" spans="13:13" x14ac:dyDescent="0.3">
      <c r="M25" s="1" t="str">
        <f t="shared" si="1"/>
        <v/>
      </c>
    </row>
    <row r="26" spans="13:13" x14ac:dyDescent="0.3">
      <c r="M26" s="1" t="str">
        <f t="shared" si="1"/>
        <v/>
      </c>
    </row>
    <row r="27" spans="13:13" x14ac:dyDescent="0.3">
      <c r="M27" s="1" t="str">
        <f t="shared" si="1"/>
        <v/>
      </c>
    </row>
    <row r="28" spans="13:13" x14ac:dyDescent="0.3">
      <c r="M28" s="1" t="str">
        <f t="shared" si="1"/>
        <v/>
      </c>
    </row>
    <row r="29" spans="13:13" x14ac:dyDescent="0.3">
      <c r="M29" s="1" t="str">
        <f t="shared" si="1"/>
        <v/>
      </c>
    </row>
    <row r="30" spans="13:13" x14ac:dyDescent="0.3">
      <c r="M30" s="1" t="str">
        <f t="shared" si="1"/>
        <v/>
      </c>
    </row>
    <row r="31" spans="13:13" x14ac:dyDescent="0.3">
      <c r="M31" s="1" t="str">
        <f t="shared" si="1"/>
        <v/>
      </c>
    </row>
    <row r="32" spans="13:13" x14ac:dyDescent="0.3">
      <c r="M32" s="1" t="str">
        <f t="shared" si="1"/>
        <v/>
      </c>
    </row>
    <row r="33" spans="13:13" x14ac:dyDescent="0.3">
      <c r="M33" s="1" t="str">
        <f t="shared" si="1"/>
        <v/>
      </c>
    </row>
    <row r="34" spans="13:13" x14ac:dyDescent="0.3">
      <c r="M34" s="1" t="str">
        <f t="shared" si="1"/>
        <v/>
      </c>
    </row>
    <row r="35" spans="13:13" x14ac:dyDescent="0.3">
      <c r="M35" s="1" t="str">
        <f t="shared" si="1"/>
        <v/>
      </c>
    </row>
    <row r="36" spans="13:13" x14ac:dyDescent="0.3">
      <c r="M36" s="1" t="str">
        <f t="shared" si="1"/>
        <v/>
      </c>
    </row>
    <row r="37" spans="13:13" x14ac:dyDescent="0.3">
      <c r="M37" s="1" t="str">
        <f t="shared" si="1"/>
        <v/>
      </c>
    </row>
    <row r="38" spans="13:13" x14ac:dyDescent="0.3">
      <c r="M38" s="1" t="str">
        <f t="shared" si="1"/>
        <v/>
      </c>
    </row>
    <row r="39" spans="13:13" x14ac:dyDescent="0.3">
      <c r="M39" s="1" t="str">
        <f t="shared" si="1"/>
        <v/>
      </c>
    </row>
    <row r="40" spans="13:13" x14ac:dyDescent="0.3">
      <c r="M40" s="1" t="str">
        <f t="shared" si="1"/>
        <v/>
      </c>
    </row>
    <row r="41" spans="13:13" x14ac:dyDescent="0.3">
      <c r="M41" s="1" t="str">
        <f t="shared" si="1"/>
        <v/>
      </c>
    </row>
    <row r="42" spans="13:13" x14ac:dyDescent="0.3">
      <c r="M42" s="1" t="str">
        <f t="shared" si="1"/>
        <v/>
      </c>
    </row>
    <row r="43" spans="13:13" x14ac:dyDescent="0.3">
      <c r="M43" s="1" t="str">
        <f t="shared" si="1"/>
        <v/>
      </c>
    </row>
    <row r="44" spans="13:13" x14ac:dyDescent="0.3">
      <c r="M44" s="1" t="str">
        <f t="shared" si="1"/>
        <v/>
      </c>
    </row>
    <row r="45" spans="13:13" x14ac:dyDescent="0.3">
      <c r="M45" s="1" t="str">
        <f t="shared" si="1"/>
        <v/>
      </c>
    </row>
    <row r="46" spans="13:13" x14ac:dyDescent="0.3">
      <c r="M46" s="1" t="str">
        <f t="shared" si="1"/>
        <v/>
      </c>
    </row>
    <row r="47" spans="13:13" x14ac:dyDescent="0.3">
      <c r="M47" s="1" t="str">
        <f t="shared" si="1"/>
        <v/>
      </c>
    </row>
    <row r="48" spans="13:13" x14ac:dyDescent="0.3">
      <c r="M48" s="1" t="str">
        <f t="shared" si="1"/>
        <v/>
      </c>
    </row>
    <row r="49" spans="13:13" x14ac:dyDescent="0.3">
      <c r="M49" s="1" t="str">
        <f t="shared" si="1"/>
        <v/>
      </c>
    </row>
    <row r="50" spans="13:13" x14ac:dyDescent="0.3">
      <c r="M50" s="1" t="str">
        <f t="shared" si="1"/>
        <v/>
      </c>
    </row>
    <row r="51" spans="13:13" x14ac:dyDescent="0.3">
      <c r="M51" s="1" t="str">
        <f t="shared" si="1"/>
        <v/>
      </c>
    </row>
    <row r="52" spans="13:13" x14ac:dyDescent="0.3">
      <c r="M52" s="1" t="str">
        <f t="shared" si="1"/>
        <v/>
      </c>
    </row>
    <row r="53" spans="13:13" x14ac:dyDescent="0.3">
      <c r="M53" s="1" t="str">
        <f t="shared" si="1"/>
        <v/>
      </c>
    </row>
    <row r="54" spans="13:13" x14ac:dyDescent="0.3">
      <c r="M54" s="1" t="str">
        <f t="shared" si="1"/>
        <v/>
      </c>
    </row>
    <row r="55" spans="13:13" x14ac:dyDescent="0.3">
      <c r="M55" s="1" t="str">
        <f t="shared" si="1"/>
        <v/>
      </c>
    </row>
    <row r="56" spans="13:13" x14ac:dyDescent="0.3">
      <c r="M56" s="1" t="str">
        <f t="shared" si="1"/>
        <v/>
      </c>
    </row>
    <row r="57" spans="13:13" x14ac:dyDescent="0.3">
      <c r="M57" s="1" t="str">
        <f t="shared" si="1"/>
        <v/>
      </c>
    </row>
    <row r="58" spans="13:13" x14ac:dyDescent="0.3">
      <c r="M58" s="1" t="str">
        <f t="shared" si="1"/>
        <v/>
      </c>
    </row>
    <row r="59" spans="13:13" x14ac:dyDescent="0.3">
      <c r="M59" s="1" t="str">
        <f t="shared" si="1"/>
        <v/>
      </c>
    </row>
    <row r="60" spans="13:13" x14ac:dyDescent="0.3">
      <c r="M60" s="1" t="str">
        <f t="shared" si="1"/>
        <v/>
      </c>
    </row>
    <row r="61" spans="13:13" x14ac:dyDescent="0.3">
      <c r="M61" s="1" t="str">
        <f t="shared" si="1"/>
        <v/>
      </c>
    </row>
    <row r="62" spans="13:13" x14ac:dyDescent="0.3">
      <c r="M62" s="1" t="str">
        <f t="shared" si="1"/>
        <v/>
      </c>
    </row>
    <row r="63" spans="13:13" x14ac:dyDescent="0.3">
      <c r="M63" s="1" t="str">
        <f t="shared" si="1"/>
        <v/>
      </c>
    </row>
    <row r="64" spans="13:13" x14ac:dyDescent="0.3">
      <c r="M64" s="1" t="str">
        <f t="shared" si="1"/>
        <v/>
      </c>
    </row>
    <row r="65" spans="13:13" x14ac:dyDescent="0.3">
      <c r="M65" s="1" t="str">
        <f t="shared" si="1"/>
        <v/>
      </c>
    </row>
    <row r="66" spans="13:13" x14ac:dyDescent="0.3">
      <c r="M66" s="1" t="str">
        <f t="shared" si="1"/>
        <v/>
      </c>
    </row>
    <row r="67" spans="13:13" x14ac:dyDescent="0.3">
      <c r="M67" s="1" t="str">
        <f t="shared" ref="M67:M130" si="2">IF(COUNTA(A67:K67)=0, "", "Blood Science")</f>
        <v/>
      </c>
    </row>
    <row r="68" spans="13:13" x14ac:dyDescent="0.3">
      <c r="M68" s="1" t="str">
        <f t="shared" si="2"/>
        <v/>
      </c>
    </row>
    <row r="69" spans="13:13" x14ac:dyDescent="0.3">
      <c r="M69" s="1" t="str">
        <f t="shared" si="2"/>
        <v/>
      </c>
    </row>
    <row r="70" spans="13:13" x14ac:dyDescent="0.3">
      <c r="M70" s="1" t="str">
        <f t="shared" si="2"/>
        <v/>
      </c>
    </row>
    <row r="71" spans="13:13" x14ac:dyDescent="0.3">
      <c r="M71" s="1" t="str">
        <f t="shared" si="2"/>
        <v/>
      </c>
    </row>
    <row r="72" spans="13:13" x14ac:dyDescent="0.3">
      <c r="M72" s="1" t="str">
        <f t="shared" si="2"/>
        <v/>
      </c>
    </row>
    <row r="73" spans="13:13" x14ac:dyDescent="0.3">
      <c r="M73" s="1" t="str">
        <f t="shared" si="2"/>
        <v/>
      </c>
    </row>
    <row r="74" spans="13:13" x14ac:dyDescent="0.3">
      <c r="M74" s="1" t="str">
        <f t="shared" si="2"/>
        <v/>
      </c>
    </row>
    <row r="75" spans="13:13" x14ac:dyDescent="0.3">
      <c r="M75" s="1" t="str">
        <f t="shared" si="2"/>
        <v/>
      </c>
    </row>
    <row r="76" spans="13:13" x14ac:dyDescent="0.3">
      <c r="M76" s="1" t="str">
        <f t="shared" si="2"/>
        <v/>
      </c>
    </row>
    <row r="77" spans="13:13" x14ac:dyDescent="0.3">
      <c r="M77" s="1" t="str">
        <f t="shared" si="2"/>
        <v/>
      </c>
    </row>
    <row r="78" spans="13:13" x14ac:dyDescent="0.3">
      <c r="M78" s="1" t="str">
        <f t="shared" si="2"/>
        <v/>
      </c>
    </row>
    <row r="79" spans="13:13" x14ac:dyDescent="0.3">
      <c r="M79" s="1" t="str">
        <f t="shared" si="2"/>
        <v/>
      </c>
    </row>
    <row r="80" spans="13:13" x14ac:dyDescent="0.3">
      <c r="M80" s="1" t="str">
        <f t="shared" si="2"/>
        <v/>
      </c>
    </row>
    <row r="81" spans="13:13" x14ac:dyDescent="0.3">
      <c r="M81" s="1" t="str">
        <f t="shared" si="2"/>
        <v/>
      </c>
    </row>
    <row r="82" spans="13:13" x14ac:dyDescent="0.3">
      <c r="M82" s="1" t="str">
        <f t="shared" si="2"/>
        <v/>
      </c>
    </row>
    <row r="83" spans="13:13" x14ac:dyDescent="0.3">
      <c r="M83" s="1" t="str">
        <f t="shared" si="2"/>
        <v/>
      </c>
    </row>
    <row r="84" spans="13:13" x14ac:dyDescent="0.3">
      <c r="M84" s="1" t="str">
        <f t="shared" si="2"/>
        <v/>
      </c>
    </row>
    <row r="85" spans="13:13" x14ac:dyDescent="0.3">
      <c r="M85" s="1" t="str">
        <f t="shared" si="2"/>
        <v/>
      </c>
    </row>
    <row r="86" spans="13:13" x14ac:dyDescent="0.3">
      <c r="M86" s="1" t="str">
        <f t="shared" si="2"/>
        <v/>
      </c>
    </row>
    <row r="87" spans="13:13" x14ac:dyDescent="0.3">
      <c r="M87" s="1" t="str">
        <f t="shared" si="2"/>
        <v/>
      </c>
    </row>
    <row r="88" spans="13:13" x14ac:dyDescent="0.3">
      <c r="M88" s="1" t="str">
        <f t="shared" si="2"/>
        <v/>
      </c>
    </row>
    <row r="89" spans="13:13" x14ac:dyDescent="0.3">
      <c r="M89" s="1" t="str">
        <f t="shared" si="2"/>
        <v/>
      </c>
    </row>
    <row r="90" spans="13:13" x14ac:dyDescent="0.3">
      <c r="M90" s="1" t="str">
        <f t="shared" si="2"/>
        <v/>
      </c>
    </row>
    <row r="91" spans="13:13" x14ac:dyDescent="0.3">
      <c r="M91" s="1" t="str">
        <f t="shared" si="2"/>
        <v/>
      </c>
    </row>
    <row r="92" spans="13:13" x14ac:dyDescent="0.3">
      <c r="M92" s="1" t="str">
        <f t="shared" si="2"/>
        <v/>
      </c>
    </row>
    <row r="93" spans="13:13" x14ac:dyDescent="0.3">
      <c r="M93" s="1" t="str">
        <f t="shared" si="2"/>
        <v/>
      </c>
    </row>
    <row r="94" spans="13:13" x14ac:dyDescent="0.3">
      <c r="M94" s="1" t="str">
        <f t="shared" si="2"/>
        <v/>
      </c>
    </row>
    <row r="95" spans="13:13" x14ac:dyDescent="0.3">
      <c r="M95" s="1" t="str">
        <f t="shared" si="2"/>
        <v/>
      </c>
    </row>
    <row r="96" spans="13:13" x14ac:dyDescent="0.3">
      <c r="M96" s="1" t="str">
        <f t="shared" si="2"/>
        <v/>
      </c>
    </row>
    <row r="97" spans="13:13" x14ac:dyDescent="0.3">
      <c r="M97" s="1" t="str">
        <f t="shared" si="2"/>
        <v/>
      </c>
    </row>
    <row r="98" spans="13:13" x14ac:dyDescent="0.3">
      <c r="M98" s="1" t="str">
        <f t="shared" si="2"/>
        <v/>
      </c>
    </row>
    <row r="99" spans="13:13" x14ac:dyDescent="0.3">
      <c r="M99" s="1" t="str">
        <f t="shared" si="2"/>
        <v/>
      </c>
    </row>
    <row r="100" spans="13:13" x14ac:dyDescent="0.3">
      <c r="M100" s="1" t="str">
        <f t="shared" si="2"/>
        <v/>
      </c>
    </row>
    <row r="101" spans="13:13" x14ac:dyDescent="0.3">
      <c r="M101" s="1" t="str">
        <f t="shared" si="2"/>
        <v/>
      </c>
    </row>
    <row r="102" spans="13:13" x14ac:dyDescent="0.3">
      <c r="M102" s="1" t="str">
        <f t="shared" si="2"/>
        <v/>
      </c>
    </row>
    <row r="103" spans="13:13" x14ac:dyDescent="0.3">
      <c r="M103" s="1" t="str">
        <f t="shared" si="2"/>
        <v/>
      </c>
    </row>
    <row r="104" spans="13:13" x14ac:dyDescent="0.3">
      <c r="M104" s="1" t="str">
        <f t="shared" si="2"/>
        <v/>
      </c>
    </row>
    <row r="105" spans="13:13" x14ac:dyDescent="0.3">
      <c r="M105" s="1" t="str">
        <f t="shared" si="2"/>
        <v/>
      </c>
    </row>
    <row r="106" spans="13:13" x14ac:dyDescent="0.3">
      <c r="M106" s="1" t="str">
        <f t="shared" si="2"/>
        <v/>
      </c>
    </row>
    <row r="107" spans="13:13" x14ac:dyDescent="0.3">
      <c r="M107" s="1" t="str">
        <f t="shared" si="2"/>
        <v/>
      </c>
    </row>
    <row r="108" spans="13:13" x14ac:dyDescent="0.3">
      <c r="M108" s="1" t="str">
        <f t="shared" si="2"/>
        <v/>
      </c>
    </row>
    <row r="109" spans="13:13" x14ac:dyDescent="0.3">
      <c r="M109" s="1" t="str">
        <f t="shared" si="2"/>
        <v/>
      </c>
    </row>
    <row r="110" spans="13:13" x14ac:dyDescent="0.3">
      <c r="M110" s="1" t="str">
        <f t="shared" si="2"/>
        <v/>
      </c>
    </row>
    <row r="111" spans="13:13" x14ac:dyDescent="0.3">
      <c r="M111" s="1" t="str">
        <f t="shared" si="2"/>
        <v/>
      </c>
    </row>
    <row r="112" spans="13:13" x14ac:dyDescent="0.3">
      <c r="M112" s="1" t="str">
        <f t="shared" si="2"/>
        <v/>
      </c>
    </row>
    <row r="113" spans="13:13" x14ac:dyDescent="0.3">
      <c r="M113" s="1" t="str">
        <f t="shared" si="2"/>
        <v/>
      </c>
    </row>
    <row r="114" spans="13:13" x14ac:dyDescent="0.3">
      <c r="M114" s="1" t="str">
        <f t="shared" si="2"/>
        <v/>
      </c>
    </row>
    <row r="115" spans="13:13" x14ac:dyDescent="0.3">
      <c r="M115" s="1" t="str">
        <f t="shared" si="2"/>
        <v/>
      </c>
    </row>
    <row r="116" spans="13:13" x14ac:dyDescent="0.3">
      <c r="M116" s="1" t="str">
        <f t="shared" si="2"/>
        <v/>
      </c>
    </row>
    <row r="117" spans="13:13" x14ac:dyDescent="0.3">
      <c r="M117" s="1" t="str">
        <f t="shared" si="2"/>
        <v/>
      </c>
    </row>
    <row r="118" spans="13:13" x14ac:dyDescent="0.3">
      <c r="M118" s="1" t="str">
        <f t="shared" si="2"/>
        <v/>
      </c>
    </row>
    <row r="119" spans="13:13" x14ac:dyDescent="0.3">
      <c r="M119" s="1" t="str">
        <f t="shared" si="2"/>
        <v/>
      </c>
    </row>
    <row r="120" spans="13:13" x14ac:dyDescent="0.3">
      <c r="M120" s="1" t="str">
        <f t="shared" si="2"/>
        <v/>
      </c>
    </row>
    <row r="121" spans="13:13" x14ac:dyDescent="0.3">
      <c r="M121" s="1" t="str">
        <f t="shared" si="2"/>
        <v/>
      </c>
    </row>
    <row r="122" spans="13:13" x14ac:dyDescent="0.3">
      <c r="M122" s="1" t="str">
        <f t="shared" si="2"/>
        <v/>
      </c>
    </row>
    <row r="123" spans="13:13" x14ac:dyDescent="0.3">
      <c r="M123" s="1" t="str">
        <f t="shared" si="2"/>
        <v/>
      </c>
    </row>
    <row r="124" spans="13:13" x14ac:dyDescent="0.3">
      <c r="M124" s="1" t="str">
        <f t="shared" si="2"/>
        <v/>
      </c>
    </row>
    <row r="125" spans="13:13" x14ac:dyDescent="0.3">
      <c r="M125" s="1" t="str">
        <f t="shared" si="2"/>
        <v/>
      </c>
    </row>
    <row r="126" spans="13:13" x14ac:dyDescent="0.3">
      <c r="M126" s="1" t="str">
        <f t="shared" si="2"/>
        <v/>
      </c>
    </row>
    <row r="127" spans="13:13" x14ac:dyDescent="0.3">
      <c r="M127" s="1" t="str">
        <f t="shared" si="2"/>
        <v/>
      </c>
    </row>
    <row r="128" spans="13:13" x14ac:dyDescent="0.3">
      <c r="M128" s="1" t="str">
        <f t="shared" si="2"/>
        <v/>
      </c>
    </row>
    <row r="129" spans="13:13" x14ac:dyDescent="0.3">
      <c r="M129" s="1" t="str">
        <f t="shared" si="2"/>
        <v/>
      </c>
    </row>
    <row r="130" spans="13:13" x14ac:dyDescent="0.3">
      <c r="M130" s="1" t="str">
        <f t="shared" si="2"/>
        <v/>
      </c>
    </row>
    <row r="131" spans="13:13" x14ac:dyDescent="0.3">
      <c r="M131" s="1" t="str">
        <f t="shared" ref="M131:M166" si="3">IF(COUNTA(A131:K131)=0, "", "Blood Science")</f>
        <v/>
      </c>
    </row>
    <row r="132" spans="13:13" x14ac:dyDescent="0.3">
      <c r="M132" s="1" t="str">
        <f t="shared" si="3"/>
        <v/>
      </c>
    </row>
    <row r="133" spans="13:13" x14ac:dyDescent="0.3">
      <c r="M133" s="1" t="str">
        <f t="shared" si="3"/>
        <v/>
      </c>
    </row>
    <row r="134" spans="13:13" x14ac:dyDescent="0.3">
      <c r="M134" s="1" t="str">
        <f t="shared" si="3"/>
        <v/>
      </c>
    </row>
    <row r="135" spans="13:13" x14ac:dyDescent="0.3">
      <c r="M135" s="1" t="str">
        <f t="shared" si="3"/>
        <v/>
      </c>
    </row>
    <row r="136" spans="13:13" x14ac:dyDescent="0.3">
      <c r="M136" s="1" t="str">
        <f t="shared" si="3"/>
        <v/>
      </c>
    </row>
    <row r="137" spans="13:13" x14ac:dyDescent="0.3">
      <c r="M137" s="1" t="str">
        <f t="shared" si="3"/>
        <v/>
      </c>
    </row>
    <row r="138" spans="13:13" x14ac:dyDescent="0.3">
      <c r="M138" s="1" t="str">
        <f t="shared" si="3"/>
        <v/>
      </c>
    </row>
    <row r="139" spans="13:13" x14ac:dyDescent="0.3">
      <c r="M139" s="1" t="str">
        <f t="shared" si="3"/>
        <v/>
      </c>
    </row>
    <row r="140" spans="13:13" x14ac:dyDescent="0.3">
      <c r="M140" s="1" t="str">
        <f t="shared" si="3"/>
        <v/>
      </c>
    </row>
    <row r="141" spans="13:13" x14ac:dyDescent="0.3">
      <c r="M141" s="1" t="str">
        <f t="shared" si="3"/>
        <v/>
      </c>
    </row>
    <row r="142" spans="13:13" x14ac:dyDescent="0.3">
      <c r="M142" s="1" t="str">
        <f t="shared" si="3"/>
        <v/>
      </c>
    </row>
    <row r="143" spans="13:13" x14ac:dyDescent="0.3">
      <c r="M143" s="1" t="str">
        <f t="shared" si="3"/>
        <v/>
      </c>
    </row>
    <row r="144" spans="13:13" x14ac:dyDescent="0.3">
      <c r="M144" s="1" t="str">
        <f t="shared" si="3"/>
        <v/>
      </c>
    </row>
    <row r="145" spans="13:13" x14ac:dyDescent="0.3">
      <c r="M145" s="1" t="str">
        <f t="shared" si="3"/>
        <v/>
      </c>
    </row>
    <row r="146" spans="13:13" x14ac:dyDescent="0.3">
      <c r="M146" s="1" t="str">
        <f t="shared" si="3"/>
        <v/>
      </c>
    </row>
    <row r="147" spans="13:13" x14ac:dyDescent="0.3">
      <c r="M147" s="1" t="str">
        <f t="shared" si="3"/>
        <v/>
      </c>
    </row>
    <row r="148" spans="13:13" x14ac:dyDescent="0.3">
      <c r="M148" s="1" t="str">
        <f t="shared" si="3"/>
        <v/>
      </c>
    </row>
    <row r="149" spans="13:13" x14ac:dyDescent="0.3">
      <c r="M149" s="1" t="str">
        <f t="shared" si="3"/>
        <v/>
      </c>
    </row>
    <row r="150" spans="13:13" x14ac:dyDescent="0.3">
      <c r="M150" s="1" t="str">
        <f t="shared" si="3"/>
        <v/>
      </c>
    </row>
    <row r="151" spans="13:13" x14ac:dyDescent="0.3">
      <c r="M151" s="1" t="str">
        <f t="shared" si="3"/>
        <v/>
      </c>
    </row>
    <row r="152" spans="13:13" x14ac:dyDescent="0.3">
      <c r="M152" s="1" t="str">
        <f t="shared" si="3"/>
        <v/>
      </c>
    </row>
    <row r="153" spans="13:13" x14ac:dyDescent="0.3">
      <c r="M153" s="1" t="str">
        <f t="shared" si="3"/>
        <v/>
      </c>
    </row>
    <row r="154" spans="13:13" x14ac:dyDescent="0.3">
      <c r="M154" s="1" t="str">
        <f t="shared" si="3"/>
        <v/>
      </c>
    </row>
    <row r="155" spans="13:13" x14ac:dyDescent="0.3">
      <c r="M155" s="1" t="str">
        <f t="shared" si="3"/>
        <v/>
      </c>
    </row>
    <row r="156" spans="13:13" x14ac:dyDescent="0.3">
      <c r="M156" s="1" t="str">
        <f t="shared" si="3"/>
        <v/>
      </c>
    </row>
    <row r="157" spans="13:13" x14ac:dyDescent="0.3">
      <c r="M157" s="1" t="str">
        <f t="shared" si="3"/>
        <v/>
      </c>
    </row>
    <row r="158" spans="13:13" x14ac:dyDescent="0.3">
      <c r="M158" s="1" t="str">
        <f t="shared" si="3"/>
        <v/>
      </c>
    </row>
    <row r="159" spans="13:13" x14ac:dyDescent="0.3">
      <c r="M159" s="1" t="str">
        <f t="shared" si="3"/>
        <v/>
      </c>
    </row>
    <row r="160" spans="13:13" x14ac:dyDescent="0.3">
      <c r="M160" s="1" t="str">
        <f t="shared" si="3"/>
        <v/>
      </c>
    </row>
    <row r="161" spans="13:13" x14ac:dyDescent="0.3">
      <c r="M161" s="1" t="str">
        <f t="shared" si="3"/>
        <v/>
      </c>
    </row>
    <row r="162" spans="13:13" x14ac:dyDescent="0.3">
      <c r="M162" s="1" t="str">
        <f t="shared" si="3"/>
        <v/>
      </c>
    </row>
    <row r="163" spans="13:13" x14ac:dyDescent="0.3">
      <c r="M163" s="1" t="str">
        <f t="shared" si="3"/>
        <v/>
      </c>
    </row>
    <row r="164" spans="13:13" x14ac:dyDescent="0.3">
      <c r="M164" s="1" t="str">
        <f t="shared" si="3"/>
        <v/>
      </c>
    </row>
    <row r="165" spans="13:13" x14ac:dyDescent="0.3">
      <c r="M165" s="1" t="str">
        <f t="shared" si="3"/>
        <v/>
      </c>
    </row>
    <row r="166" spans="13:13" x14ac:dyDescent="0.3">
      <c r="M166" s="1" t="str">
        <f t="shared" si="3"/>
        <v/>
      </c>
    </row>
  </sheetData>
  <sheetProtection algorithmName="SHA-512" hashValue="wrmIdo13Ta/L14K5Svco2NE7ikrkfbwCI9E9pB2j45lbLyvO1wR5hyEw7ca5WngDgCUJFlpc+rp7D9S2p4xeNA==" saltValue="h6LRyilZErv5Sd/MqUbDVg=="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DD602EC-9337-4400-80A5-5BC9E663C5FE}">
          <x14:formula1>
            <xm:f>'config-streamlined'!$A$154:$A$157</xm:f>
          </x14:formula1>
          <xm:sqref>A2:A1048576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F9B81-2F24-4385-8096-36FE1F3D8449}">
  <dimension ref="A1:J96"/>
  <sheetViews>
    <sheetView tabSelected="1" zoomScaleNormal="100" workbookViewId="0">
      <pane ySplit="6" topLeftCell="A27" activePane="bottomLeft" state="frozen"/>
      <selection pane="bottomLeft" activeCell="F40" sqref="F40"/>
    </sheetView>
  </sheetViews>
  <sheetFormatPr defaultRowHeight="14.4" x14ac:dyDescent="0.3"/>
  <cols>
    <col min="1" max="1" width="13.77734375" style="3" customWidth="1"/>
    <col min="2" max="2" width="15.5546875" style="3" customWidth="1"/>
    <col min="3" max="3" width="45.77734375" style="3" customWidth="1"/>
    <col min="4" max="4" width="26" style="3" hidden="1" customWidth="1"/>
    <col min="5" max="5" width="16.77734375" style="12" customWidth="1"/>
    <col min="6" max="6" width="14.21875" style="12" customWidth="1"/>
    <col min="7" max="7" width="8.77734375" style="28" hidden="1" customWidth="1"/>
    <col min="8" max="8" width="27.44140625" customWidth="1"/>
    <col min="9" max="9" width="8.5546875" customWidth="1"/>
    <col min="10" max="10" width="7.77734375" customWidth="1"/>
    <col min="11" max="11" width="5.77734375" customWidth="1"/>
  </cols>
  <sheetData>
    <row r="1" spans="1:10" x14ac:dyDescent="0.3">
      <c r="A1" s="77" t="s">
        <v>379</v>
      </c>
      <c r="B1" s="78"/>
      <c r="C1" s="78"/>
      <c r="E1" s="4" t="s">
        <v>288</v>
      </c>
      <c r="F1" s="5">
        <f>SUM(countTable67[Count])</f>
        <v>9</v>
      </c>
      <c r="G1"/>
      <c r="H1" s="3" t="s">
        <v>120</v>
      </c>
      <c r="I1" s="3" t="s">
        <v>263</v>
      </c>
      <c r="J1" t="s">
        <v>123</v>
      </c>
    </row>
    <row r="2" spans="1:10" ht="28.8" x14ac:dyDescent="0.3">
      <c r="A2" s="6" t="s">
        <v>253</v>
      </c>
      <c r="B2" s="76" t="s">
        <v>256</v>
      </c>
      <c r="C2" s="76"/>
      <c r="E2" s="7" t="s">
        <v>321</v>
      </c>
      <c r="F2" s="8">
        <f>VLOOKUP(B2, MinimumsTable[], 2, FALSE)</f>
        <v>26</v>
      </c>
      <c r="G2"/>
      <c r="H2" s="3" t="s">
        <v>119</v>
      </c>
      <c r="I2" s="9">
        <f>IF(ISNUMBER(SEARCH(H2, B2)), 6, 0)</f>
        <v>6</v>
      </c>
      <c r="J2" s="10">
        <f>COUNTIF(F7:F28, "Y")</f>
        <v>9</v>
      </c>
    </row>
    <row r="3" spans="1:10" x14ac:dyDescent="0.3">
      <c r="B3" s="11"/>
      <c r="G3"/>
      <c r="H3" s="3" t="s">
        <v>265</v>
      </c>
      <c r="I3" s="9">
        <f>IF(ISNUMBER(SEARCH(H3, B2)), 3, 0)</f>
        <v>3</v>
      </c>
      <c r="J3" s="10">
        <f>COUNTIF(F29:F39, "Y")</f>
        <v>0</v>
      </c>
    </row>
    <row r="4" spans="1:10" ht="15" customHeight="1" x14ac:dyDescent="0.3">
      <c r="A4" s="13" t="s">
        <v>287</v>
      </c>
      <c r="B4" s="9" t="str">
        <f>IF(AND(
    J2&gt;=I2,
    J3&gt;=I3,
    J4&gt;=I4,
    J5&gt;=I5,
    F1&gt;=VLOOKUP(B2, MinimumsTable[], 2, FALSE),
    COUNTIF('Candidate + Trainer Details'!A:A, "Learner") &gt; 0,
    COUNTIFS('Candidate + Trainer Details'!A:A, "Learner",
             'Candidate + Trainer Details'!E:E, "??????") &gt; 0
), "VALID", "INVALID")</f>
        <v>INVALID</v>
      </c>
      <c r="G4"/>
      <c r="H4" s="3" t="s">
        <v>264</v>
      </c>
      <c r="I4" s="9">
        <f>IF(ISNUMBER(SEARCH(H4, B2)), 9, 0)</f>
        <v>9</v>
      </c>
      <c r="J4" s="10">
        <f>COUNTIF(F40:F48, "Y")</f>
        <v>0</v>
      </c>
    </row>
    <row r="5" spans="1:10" x14ac:dyDescent="0.3">
      <c r="E5" s="3"/>
      <c r="F5" s="3"/>
      <c r="G5"/>
      <c r="H5" s="3" t="s">
        <v>96</v>
      </c>
      <c r="I5" s="9">
        <f>IF(ISNUMBER(SEARCH(H5, B2)), 4, 0)</f>
        <v>0</v>
      </c>
      <c r="J5" s="10">
        <f>COUNTIF(F49:F63, "Y")</f>
        <v>0</v>
      </c>
    </row>
    <row r="6" spans="1:10" s="14" customFormat="1" ht="13.95" customHeight="1" x14ac:dyDescent="0.3">
      <c r="A6" s="37" t="s">
        <v>120</v>
      </c>
      <c r="B6" s="37" t="s">
        <v>121</v>
      </c>
      <c r="C6" s="37" t="s">
        <v>63</v>
      </c>
      <c r="D6" s="37" t="s">
        <v>0</v>
      </c>
      <c r="E6" s="38" t="s">
        <v>319</v>
      </c>
      <c r="F6" s="39" t="s">
        <v>320</v>
      </c>
      <c r="G6" s="15"/>
    </row>
    <row r="7" spans="1:10" s="17" customFormat="1" ht="28.8" x14ac:dyDescent="0.3">
      <c r="A7" s="40" t="s">
        <v>119</v>
      </c>
      <c r="B7" s="40" t="s">
        <v>122</v>
      </c>
      <c r="C7" s="41" t="s">
        <v>97</v>
      </c>
      <c r="D7" s="40" t="s">
        <v>41</v>
      </c>
      <c r="E7" s="42" t="s">
        <v>380</v>
      </c>
      <c r="F7" s="43" t="str" cm="1">
        <f t="array" ref="F7">IF(
    OR(
        E7="Y",
        SUMPRODUCT(--ISNUMBER(SEARCH(D7, G$7:G$100))) &gt; 0
    ),
    "Y",
    ""
)</f>
        <v>Y</v>
      </c>
      <c r="G7" s="16" t="str">
        <f>IF(
    E7="Y",
    D7 &amp; ";" &amp; INDEX('config-streamlined'!$B$2:$B$139, MATCH(D7, 'config-streamlined'!$A$2:$A$139, 0)),
    ""
)</f>
        <v>co_BiochemT;co_Bauto</v>
      </c>
    </row>
    <row r="8" spans="1:10" s="17" customFormat="1" ht="28.8" x14ac:dyDescent="0.3">
      <c r="A8" s="40" t="s">
        <v>119</v>
      </c>
      <c r="B8" s="40" t="s">
        <v>122</v>
      </c>
      <c r="C8" s="41" t="s">
        <v>98</v>
      </c>
      <c r="D8" s="40" t="s">
        <v>42</v>
      </c>
      <c r="E8" s="42" t="s">
        <v>380</v>
      </c>
      <c r="F8" s="43" t="str" cm="1">
        <f t="array" ref="F8">IF(
    OR(
        E8="Y",
        SUMPRODUCT(--ISNUMBER(SEARCH(D8, G$7:G$100))) &gt; 0
    ),
    "Y",
    ""
)</f>
        <v>Y</v>
      </c>
      <c r="G8" s="16" t="str">
        <f>IF(
    E8="Y",
    D8 &amp; ";" &amp; INDEX('config-streamlined'!$B$2:$B$139, MATCH(D8, 'config-streamlined'!$A$2:$A$139, 0)),
    ""
)</f>
        <v>co_Bauto;co_BiochemT</v>
      </c>
    </row>
    <row r="9" spans="1:10" s="17" customFormat="1" ht="28.8" x14ac:dyDescent="0.3">
      <c r="A9" s="40" t="s">
        <v>119</v>
      </c>
      <c r="B9" s="40" t="s">
        <v>122</v>
      </c>
      <c r="C9" s="41" t="s">
        <v>99</v>
      </c>
      <c r="D9" s="40" t="s">
        <v>43</v>
      </c>
      <c r="E9" s="42" t="s">
        <v>380</v>
      </c>
      <c r="F9" s="43" t="str" cm="1">
        <f t="array" ref="F9">IF(
    OR(
        E9="Y",
        SUMPRODUCT(--ISNUMBER(SEARCH(D9, G$7:G$100))) &gt; 0
    ),
    "Y",
    ""
)</f>
        <v>Y</v>
      </c>
      <c r="G9" s="16" t="str">
        <f>IF(
    E9="Y",
    D9 &amp; ";" &amp; INDEX('config-streamlined'!$B$2:$B$139, MATCH(D9, 'config-streamlined'!$A$2:$A$139, 0)),
    ""
)</f>
        <v>co_BFE;co_Bauto; co_BiochemT; co_Bkidney</v>
      </c>
    </row>
    <row r="10" spans="1:10" s="17" customFormat="1" ht="28.8" x14ac:dyDescent="0.3">
      <c r="A10" s="40" t="s">
        <v>119</v>
      </c>
      <c r="B10" s="40" t="s">
        <v>122</v>
      </c>
      <c r="C10" s="41" t="s">
        <v>100</v>
      </c>
      <c r="D10" s="40" t="s">
        <v>44</v>
      </c>
      <c r="E10" s="42" t="s">
        <v>380</v>
      </c>
      <c r="F10" s="43" t="str" cm="1">
        <f t="array" ref="F10">IF(
    OR(
        E10="Y",
        SUMPRODUCT(--ISNUMBER(SEARCH(D10, G$7:G$100))) &gt; 0
    ),
    "Y",
    ""
)</f>
        <v>Y</v>
      </c>
      <c r="G10" s="16" t="str">
        <f>IF(
    E10="Y",
    D10 &amp; ";" &amp; INDEX('config-streamlined'!$B$2:$B$139, MATCH(D10, 'config-streamlined'!$A$2:$A$139, 0)),
    ""
)</f>
        <v>co_Bkidney;co_Bauto; co_BiochemT; co_BFE</v>
      </c>
    </row>
    <row r="11" spans="1:10" s="17" customFormat="1" ht="28.8" x14ac:dyDescent="0.3">
      <c r="A11" s="40" t="s">
        <v>119</v>
      </c>
      <c r="B11" s="40" t="s">
        <v>122</v>
      </c>
      <c r="C11" s="41" t="s">
        <v>101</v>
      </c>
      <c r="D11" s="40" t="s">
        <v>45</v>
      </c>
      <c r="E11" s="42" t="s">
        <v>380</v>
      </c>
      <c r="F11" s="43" t="str" cm="1">
        <f t="array" ref="F11">IF(
    OR(
        E11="Y",
        SUMPRODUCT(--ISNUMBER(SEARCH(D11, G$7:G$100))) &gt; 0
    ),
    "Y",
    ""
)</f>
        <v>Y</v>
      </c>
      <c r="G11" s="16" t="str">
        <f>IF(
    E11="Y",
    D11 &amp; ";" &amp; INDEX('config-streamlined'!$B$2:$B$139, MATCH(D11, 'config-streamlined'!$A$2:$A$139, 0)),
    ""
)</f>
        <v>co_Bliver;co_Bauto; co_BiochemT</v>
      </c>
    </row>
    <row r="12" spans="1:10" s="17" customFormat="1" ht="28.8" x14ac:dyDescent="0.3">
      <c r="A12" s="40" t="s">
        <v>119</v>
      </c>
      <c r="B12" s="40" t="s">
        <v>122</v>
      </c>
      <c r="C12" s="44" t="s">
        <v>102</v>
      </c>
      <c r="D12" s="40" t="s">
        <v>46</v>
      </c>
      <c r="E12" s="42"/>
      <c r="F12" s="43" t="str" cm="1">
        <f t="array" ref="F12">IF(
    OR(
        E12="Y",
        SUMPRODUCT(--ISNUMBER(SEARCH(D12, G$7:G$100))) &gt; 0
    ),
    "Y",
    ""
)</f>
        <v/>
      </c>
      <c r="G12" s="16" t="str">
        <f>IF(
    E12="Y",
    D12 &amp; ";" &amp; INDEX('config-streamlined'!$B$2:$B$139, MATCH(D12, 'config-streamlined'!$A$2:$A$139, 0)),
    ""
)</f>
        <v/>
      </c>
    </row>
    <row r="13" spans="1:10" s="17" customFormat="1" ht="28.8" x14ac:dyDescent="0.3">
      <c r="A13" s="40" t="s">
        <v>119</v>
      </c>
      <c r="B13" s="40" t="s">
        <v>122</v>
      </c>
      <c r="C13" s="44" t="s">
        <v>103</v>
      </c>
      <c r="D13" s="40" t="s">
        <v>47</v>
      </c>
      <c r="E13" s="42"/>
      <c r="F13" s="43" t="str" cm="1">
        <f t="array" ref="F13">IF(
    OR(
        E13="Y",
        SUMPRODUCT(--ISNUMBER(SEARCH(D13, G$7:G$100))) &gt; 0
    ),
    "Y",
    ""
)</f>
        <v/>
      </c>
      <c r="G13" s="16" t="str">
        <f>IF(
    E13="Y",
    D13 &amp; ";" &amp; INDEX('config-streamlined'!$B$2:$B$139, MATCH(D13, 'config-streamlined'!$A$2:$A$139, 0)),
    ""
)</f>
        <v/>
      </c>
    </row>
    <row r="14" spans="1:10" s="17" customFormat="1" ht="28.8" x14ac:dyDescent="0.3">
      <c r="A14" s="40" t="s">
        <v>119</v>
      </c>
      <c r="B14" s="40" t="s">
        <v>122</v>
      </c>
      <c r="C14" s="44" t="s">
        <v>104</v>
      </c>
      <c r="D14" s="40" t="s">
        <v>48</v>
      </c>
      <c r="E14" s="42" t="s">
        <v>380</v>
      </c>
      <c r="F14" s="43" t="str" cm="1">
        <f t="array" ref="F14">IF(
    OR(
        E14="Y",
        SUMPRODUCT(--ISNUMBER(SEARCH(D14, G$7:G$100))) &gt; 0
    ),
    "Y",
    ""
)</f>
        <v>Y</v>
      </c>
      <c r="G14" s="16" t="str">
        <f>IF(
    E14="Y",
    D14 &amp; ";" &amp; INDEX('config-streamlined'!$B$2:$B$139, MATCH(D14, 'config-streamlined'!$A$2:$A$139, 0)),
    ""
)</f>
        <v>co_Bproteins;co_Bauto; co_BiochemT</v>
      </c>
    </row>
    <row r="15" spans="1:10" s="17" customFormat="1" ht="28.8" x14ac:dyDescent="0.3">
      <c r="A15" s="40" t="s">
        <v>119</v>
      </c>
      <c r="B15" s="40" t="s">
        <v>122</v>
      </c>
      <c r="C15" s="44" t="s">
        <v>105</v>
      </c>
      <c r="D15" s="40" t="s">
        <v>49</v>
      </c>
      <c r="E15" s="42"/>
      <c r="F15" s="43" t="str" cm="1">
        <f t="array" ref="F15">IF(
    OR(
        E15="Y",
        SUMPRODUCT(--ISNUMBER(SEARCH(D15, G$7:G$100))) &gt; 0
    ),
    "Y",
    ""
)</f>
        <v/>
      </c>
      <c r="G15" s="16" t="str">
        <f>IF(
    E15="Y",
    D15 &amp; ";" &amp; INDEX('config-streamlined'!$B$2:$B$139, MATCH(D15, 'config-streamlined'!$A$2:$A$139, 0)),
    ""
)</f>
        <v/>
      </c>
    </row>
    <row r="16" spans="1:10" s="17" customFormat="1" ht="28.8" x14ac:dyDescent="0.3">
      <c r="A16" s="40" t="s">
        <v>119</v>
      </c>
      <c r="B16" s="40" t="s">
        <v>122</v>
      </c>
      <c r="C16" s="44" t="s">
        <v>106</v>
      </c>
      <c r="D16" s="40" t="s">
        <v>50</v>
      </c>
      <c r="E16" s="42"/>
      <c r="F16" s="43" t="str" cm="1">
        <f t="array" ref="F16">IF(
    OR(
        E16="Y",
        SUMPRODUCT(--ISNUMBER(SEARCH(D16, G$7:G$100))) &gt; 0
    ),
    "Y",
    ""
)</f>
        <v/>
      </c>
      <c r="G16" s="16" t="str">
        <f>IF(
    E16="Y",
    D16 &amp; ";" &amp; INDEX('config-streamlined'!$B$2:$B$139, MATCH(D16, 'config-streamlined'!$A$2:$A$139, 0)),
    ""
)</f>
        <v/>
      </c>
    </row>
    <row r="17" spans="1:7" s="17" customFormat="1" ht="28.8" x14ac:dyDescent="0.3">
      <c r="A17" s="40" t="s">
        <v>119</v>
      </c>
      <c r="B17" s="40" t="s">
        <v>122</v>
      </c>
      <c r="C17" s="44" t="s">
        <v>107</v>
      </c>
      <c r="D17" s="40" t="s">
        <v>51</v>
      </c>
      <c r="E17" s="42" t="s">
        <v>380</v>
      </c>
      <c r="F17" s="43" t="str" cm="1">
        <f t="array" ref="F17">IF(
    OR(
        E17="Y",
        SUMPRODUCT(--ISNUMBER(SEARCH(D17, G$7:G$100))) &gt; 0
    ),
    "Y",
    ""
)</f>
        <v>Y</v>
      </c>
      <c r="G17" s="16" t="str">
        <f>IF(
    E17="Y",
    D17 &amp; ";" &amp; INDEX('config-streamlined'!$B$2:$B$139, MATCH(D17, 'config-streamlined'!$A$2:$A$139, 0)),
    ""
)</f>
        <v>co_Bcancer;co_Bauto; co_BiochemT</v>
      </c>
    </row>
    <row r="18" spans="1:7" s="17" customFormat="1" ht="28.8" x14ac:dyDescent="0.3">
      <c r="A18" s="40" t="s">
        <v>119</v>
      </c>
      <c r="B18" s="40" t="s">
        <v>122</v>
      </c>
      <c r="C18" s="44" t="s">
        <v>108</v>
      </c>
      <c r="D18" s="40" t="s">
        <v>52</v>
      </c>
      <c r="E18" s="42"/>
      <c r="F18" s="43" t="str" cm="1">
        <f t="array" ref="F18">IF(
    OR(
        E18="Y",
        SUMPRODUCT(--ISNUMBER(SEARCH(D18, G$7:G$100))) &gt; 0
    ),
    "Y",
    ""
)</f>
        <v/>
      </c>
      <c r="G18" s="16" t="str">
        <f>IF(
    E18="Y",
    D18 &amp; ";" &amp; INDEX('config-streamlined'!$B$2:$B$139, MATCH(D18, 'config-streamlined'!$A$2:$A$139, 0)),
    ""
)</f>
        <v/>
      </c>
    </row>
    <row r="19" spans="1:7" s="17" customFormat="1" ht="28.8" x14ac:dyDescent="0.3">
      <c r="A19" s="40" t="s">
        <v>119</v>
      </c>
      <c r="B19" s="40" t="s">
        <v>122</v>
      </c>
      <c r="C19" s="44" t="s">
        <v>109</v>
      </c>
      <c r="D19" s="40" t="s">
        <v>53</v>
      </c>
      <c r="E19" s="42"/>
      <c r="F19" s="43" t="str" cm="1">
        <f t="array" ref="F19">IF(
    OR(
        E19="Y",
        SUMPRODUCT(--ISNUMBER(SEARCH(D19, G$7:G$100))) &gt; 0
    ),
    "Y",
    ""
)</f>
        <v/>
      </c>
      <c r="G19" s="16" t="str">
        <f>IF(
    E19="Y",
    D19 &amp; ";" &amp; INDEX('config-streamlined'!$B$2:$B$139, MATCH(D19, 'config-streamlined'!$A$2:$A$139, 0)),
    ""
)</f>
        <v/>
      </c>
    </row>
    <row r="20" spans="1:7" s="17" customFormat="1" ht="28.8" x14ac:dyDescent="0.3">
      <c r="A20" s="40" t="s">
        <v>119</v>
      </c>
      <c r="B20" s="40" t="s">
        <v>122</v>
      </c>
      <c r="C20" s="44" t="s">
        <v>110</v>
      </c>
      <c r="D20" s="40" t="s">
        <v>54</v>
      </c>
      <c r="E20" s="42"/>
      <c r="F20" s="43" t="str" cm="1">
        <f t="array" ref="F20">IF(
    OR(
        E20="Y",
        SUMPRODUCT(--ISNUMBER(SEARCH(D20, G$7:G$100))) &gt; 0
    ),
    "Y",
    ""
)</f>
        <v/>
      </c>
      <c r="G20" s="16" t="str">
        <f>IF(
    E20="Y",
    D20 &amp; ";" &amp; INDEX('config-streamlined'!$B$2:$B$139, MATCH(D20, 'config-streamlined'!$A$2:$A$139, 0)),
    ""
)</f>
        <v/>
      </c>
    </row>
    <row r="21" spans="1:7" s="17" customFormat="1" ht="28.8" x14ac:dyDescent="0.3">
      <c r="A21" s="40" t="s">
        <v>119</v>
      </c>
      <c r="B21" s="40" t="s">
        <v>122</v>
      </c>
      <c r="C21" s="44" t="s">
        <v>111</v>
      </c>
      <c r="D21" s="40" t="s">
        <v>55</v>
      </c>
      <c r="E21" s="42"/>
      <c r="F21" s="43" t="str" cm="1">
        <f t="array" ref="F21">IF(
    OR(
        E21="Y",
        SUMPRODUCT(--ISNUMBER(SEARCH(D21, G$7:G$100))) &gt; 0
    ),
    "Y",
    ""
)</f>
        <v/>
      </c>
      <c r="G21" s="16" t="str">
        <f>IF(
    E21="Y",
    D21 &amp; ";" &amp; INDEX('config-streamlined'!$B$2:$B$139, MATCH(D21, 'config-streamlined'!$A$2:$A$139, 0)),
    ""
)</f>
        <v/>
      </c>
    </row>
    <row r="22" spans="1:7" s="17" customFormat="1" ht="28.8" x14ac:dyDescent="0.3">
      <c r="A22" s="40" t="s">
        <v>119</v>
      </c>
      <c r="B22" s="40" t="s">
        <v>122</v>
      </c>
      <c r="C22" s="40" t="s">
        <v>112</v>
      </c>
      <c r="D22" s="40" t="s">
        <v>56</v>
      </c>
      <c r="E22" s="42" t="s">
        <v>380</v>
      </c>
      <c r="F22" s="43" t="str" cm="1">
        <f t="array" ref="F22">IF(
    OR(
        E22="Y",
        SUMPRODUCT(--ISNUMBER(SEARCH(D22, G$7:G$100))) &gt; 0
    ),
    "Y",
    ""
)</f>
        <v>Y</v>
      </c>
      <c r="G22" s="16" t="str">
        <f>IF(
    E22="Y",
    D22 &amp; ";" &amp; INDEX('config-streamlined'!$B$2:$B$139, MATCH(D22, 'config-streamlined'!$A$2:$A$139, 0)),
    ""
)</f>
        <v>co_Blipids;co_Bauto; co_BiochemT</v>
      </c>
    </row>
    <row r="23" spans="1:7" s="17" customFormat="1" ht="28.8" x14ac:dyDescent="0.3">
      <c r="A23" s="40" t="s">
        <v>119</v>
      </c>
      <c r="B23" s="40" t="s">
        <v>122</v>
      </c>
      <c r="C23" s="44" t="s">
        <v>113</v>
      </c>
      <c r="D23" s="40" t="s">
        <v>57</v>
      </c>
      <c r="E23" s="42"/>
      <c r="F23" s="43" t="str" cm="1">
        <f t="array" ref="F23">IF(
    OR(
        E23="Y",
        SUMPRODUCT(--ISNUMBER(SEARCH(D23, G$7:G$100))) &gt; 0
    ),
    "Y",
    ""
)</f>
        <v/>
      </c>
      <c r="G23" s="16" t="str">
        <f>IF(
    E23="Y",
    D23 &amp; ";" &amp; INDEX('config-streamlined'!$B$2:$B$139, MATCH(D23, 'config-streamlined'!$A$2:$A$139, 0)),
    ""
)</f>
        <v/>
      </c>
    </row>
    <row r="24" spans="1:7" s="17" customFormat="1" ht="28.8" x14ac:dyDescent="0.3">
      <c r="A24" s="40" t="s">
        <v>119</v>
      </c>
      <c r="B24" s="40" t="s">
        <v>122</v>
      </c>
      <c r="C24" s="44" t="s">
        <v>114</v>
      </c>
      <c r="D24" s="40" t="s">
        <v>58</v>
      </c>
      <c r="E24" s="42"/>
      <c r="F24" s="43" t="str" cm="1">
        <f t="array" ref="F24">IF(
    OR(
        E24="Y",
        SUMPRODUCT(--ISNUMBER(SEARCH(D24, G$7:G$100))) &gt; 0
    ),
    "Y",
    ""
)</f>
        <v/>
      </c>
      <c r="G24" s="16" t="str">
        <f>IF(
    E24="Y",
    D24 &amp; ";" &amp; INDEX('config-streamlined'!$B$2:$B$139, MATCH(D24, 'config-streamlined'!$A$2:$A$139, 0)),
    ""
)</f>
        <v/>
      </c>
    </row>
    <row r="25" spans="1:7" s="17" customFormat="1" ht="28.8" x14ac:dyDescent="0.3">
      <c r="A25" s="40" t="s">
        <v>119</v>
      </c>
      <c r="B25" s="40" t="s">
        <v>122</v>
      </c>
      <c r="C25" s="44" t="s">
        <v>115</v>
      </c>
      <c r="D25" s="40" t="s">
        <v>59</v>
      </c>
      <c r="E25" s="42"/>
      <c r="F25" s="43" t="str" cm="1">
        <f t="array" ref="F25">IF(
    OR(
        E25="Y",
        SUMPRODUCT(--ISNUMBER(SEARCH(D25, G$7:G$100))) &gt; 0
    ),
    "Y",
    ""
)</f>
        <v/>
      </c>
      <c r="G25" s="16" t="str">
        <f>IF(
    E25="Y",
    D25 &amp; ";" &amp; INDEX('config-streamlined'!$B$2:$B$139, MATCH(D25, 'config-streamlined'!$A$2:$A$139, 0)),
    ""
)</f>
        <v/>
      </c>
    </row>
    <row r="26" spans="1:7" s="17" customFormat="1" ht="28.8" x14ac:dyDescent="0.3">
      <c r="A26" s="40" t="s">
        <v>119</v>
      </c>
      <c r="B26" s="40" t="s">
        <v>122</v>
      </c>
      <c r="C26" s="44" t="s">
        <v>116</v>
      </c>
      <c r="D26" s="40" t="s">
        <v>60</v>
      </c>
      <c r="E26" s="42"/>
      <c r="F26" s="43" t="str" cm="1">
        <f t="array" ref="F26">IF(
    OR(
        E26="Y",
        SUMPRODUCT(--ISNUMBER(SEARCH(D26, G$7:G$100))) &gt; 0
    ),
    "Y",
    ""
)</f>
        <v/>
      </c>
      <c r="G26" s="16" t="str">
        <f>IF(
    E26="Y",
    D26 &amp; ";" &amp; INDEX('config-streamlined'!$B$2:$B$139, MATCH(D26, 'config-streamlined'!$A$2:$A$139, 0)),
    ""
)</f>
        <v/>
      </c>
    </row>
    <row r="27" spans="1:7" s="17" customFormat="1" ht="28.8" x14ac:dyDescent="0.3">
      <c r="A27" s="40" t="s">
        <v>119</v>
      </c>
      <c r="B27" s="40" t="s">
        <v>122</v>
      </c>
      <c r="C27" s="44" t="s">
        <v>117</v>
      </c>
      <c r="D27" s="40" t="s">
        <v>61</v>
      </c>
      <c r="E27" s="42" t="s">
        <v>380</v>
      </c>
      <c r="F27" s="43" t="str" cm="1">
        <f t="array" ref="F27">IF(
    OR(
        E27="Y",
        SUMPRODUCT(--ISNUMBER(SEARCH(D27, G$7:G$100))) &gt; 0
    ),
    "Y",
    ""
)</f>
        <v>Y</v>
      </c>
      <c r="G27" s="16" t="str">
        <f>IF(
    E27="Y",
    D27 &amp; ";" &amp; INDEX('config-streamlined'!$B$2:$B$139, MATCH(D27, 'config-streamlined'!$A$2:$A$139, 0)),
    ""
)</f>
        <v>co_BTDM;co_Bauto; co_BiochemT</v>
      </c>
    </row>
    <row r="28" spans="1:7" s="17" customFormat="1" ht="28.8" x14ac:dyDescent="0.3">
      <c r="A28" s="40" t="s">
        <v>119</v>
      </c>
      <c r="B28" s="40" t="s">
        <v>122</v>
      </c>
      <c r="C28" s="44" t="s">
        <v>118</v>
      </c>
      <c r="D28" s="40" t="s">
        <v>62</v>
      </c>
      <c r="E28" s="42"/>
      <c r="F28" s="43" t="str" cm="1">
        <f t="array" ref="F28">IF(
    OR(
        E28="Y",
        SUMPRODUCT(--ISNUMBER(SEARCH(D28, G$7:G$100))) &gt; 0
    ),
    "Y",
    ""
)</f>
        <v/>
      </c>
      <c r="G28" s="16" t="str">
        <f>IF(
    E28="Y",
    D28 &amp; ";" &amp; INDEX('config-streamlined'!$B$2:$B$139, MATCH(D28, 'config-streamlined'!$A$2:$A$139, 0)),
    ""
)</f>
        <v/>
      </c>
    </row>
    <row r="29" spans="1:7" s="19" customFormat="1" x14ac:dyDescent="0.3">
      <c r="A29" s="45" t="s">
        <v>265</v>
      </c>
      <c r="B29" s="45" t="s">
        <v>122</v>
      </c>
      <c r="C29" s="46" t="s">
        <v>64</v>
      </c>
      <c r="D29" s="47" t="s">
        <v>1</v>
      </c>
      <c r="E29" s="48"/>
      <c r="F29" s="49" t="str" cm="1">
        <f t="array" ref="F29">IF(
    OR(
        E29="Y",
        SUMPRODUCT(--ISNUMBER(SEARCH(D29, G$7:G$100))) &gt; 0
    ),
    "Y",
    ""
)</f>
        <v/>
      </c>
      <c r="G29" s="18" t="str">
        <f>IF(
    E29="Y",
    D29 &amp; ";" &amp; INDEX('config-streamlined'!$B$2:$B$139, MATCH(D29, 'config-streamlined'!$A$2:$A$139, 0)),
    ""
)</f>
        <v/>
      </c>
    </row>
    <row r="30" spans="1:7" s="19" customFormat="1" x14ac:dyDescent="0.3">
      <c r="A30" s="45" t="s">
        <v>265</v>
      </c>
      <c r="B30" s="45" t="s">
        <v>122</v>
      </c>
      <c r="C30" s="46" t="s">
        <v>65</v>
      </c>
      <c r="D30" s="45" t="s">
        <v>2</v>
      </c>
      <c r="E30" s="48"/>
      <c r="F30" s="49" t="str" cm="1">
        <f t="array" ref="F30">IF(
    OR(
        E30="Y",
        SUMPRODUCT(--ISNUMBER(SEARCH(D30, G$7:G$100))) &gt; 0
    ),
    "Y",
    ""
)</f>
        <v/>
      </c>
      <c r="G30" s="18" t="str">
        <f>IF(
    E30="Y",
    D30 &amp; ";" &amp; INDEX('config-streamlined'!$B$2:$B$139, MATCH(D30, 'config-streamlined'!$A$2:$A$139, 0)),
    ""
)</f>
        <v/>
      </c>
    </row>
    <row r="31" spans="1:7" s="19" customFormat="1" ht="28.8" x14ac:dyDescent="0.3">
      <c r="A31" s="45" t="s">
        <v>265</v>
      </c>
      <c r="B31" s="45" t="s">
        <v>122</v>
      </c>
      <c r="C31" s="46" t="s">
        <v>66</v>
      </c>
      <c r="D31" s="45" t="s">
        <v>3</v>
      </c>
      <c r="E31" s="48"/>
      <c r="F31" s="49" t="str" cm="1">
        <f t="array" ref="F31">IF(
    OR(
        E31="Y",
        SUMPRODUCT(--ISNUMBER(SEARCH(D31, G$7:G$100))) &gt; 0
    ),
    "Y",
    ""
)</f>
        <v/>
      </c>
      <c r="G31" s="18" t="str">
        <f>IF(
    E31="Y",
    D31 &amp; ";" &amp; INDEX('config-streamlined'!$B$2:$B$139, MATCH(D31, 'config-streamlined'!$A$2:$A$139, 0)),
    ""
)</f>
        <v/>
      </c>
    </row>
    <row r="32" spans="1:7" s="19" customFormat="1" x14ac:dyDescent="0.3">
      <c r="A32" s="45" t="s">
        <v>265</v>
      </c>
      <c r="B32" s="45" t="s">
        <v>122</v>
      </c>
      <c r="C32" s="46" t="s">
        <v>67</v>
      </c>
      <c r="D32" s="45" t="s">
        <v>4</v>
      </c>
      <c r="E32" s="48"/>
      <c r="F32" s="49" t="str" cm="1">
        <f t="array" ref="F32">IF(
    OR(
        E32="Y",
        SUMPRODUCT(--ISNUMBER(SEARCH(D32, G$7:G$100))) &gt; 0
    ),
    "Y",
    ""
)</f>
        <v/>
      </c>
      <c r="G32" s="18" t="str">
        <f>IF(
    E32="Y",
    D32 &amp; ";" &amp; INDEX('config-streamlined'!$B$2:$B$139, MATCH(D32, 'config-streamlined'!$A$2:$A$139, 0)),
    ""
)</f>
        <v/>
      </c>
    </row>
    <row r="33" spans="1:7" s="19" customFormat="1" x14ac:dyDescent="0.3">
      <c r="A33" s="45" t="s">
        <v>265</v>
      </c>
      <c r="B33" s="45" t="s">
        <v>122</v>
      </c>
      <c r="C33" s="46" t="s">
        <v>68</v>
      </c>
      <c r="D33" s="45" t="s">
        <v>5</v>
      </c>
      <c r="E33" s="48"/>
      <c r="F33" s="49" t="str" cm="1">
        <f t="array" ref="F33">IF(
    OR(
        E33="Y",
        SUMPRODUCT(--ISNUMBER(SEARCH(D33, G$7:G$100))) &gt; 0
    ),
    "Y",
    ""
)</f>
        <v/>
      </c>
      <c r="G33" s="18" t="str">
        <f>IF(
    E33="Y",
    D33 &amp; ";" &amp; INDEX('config-streamlined'!$B$2:$B$139, MATCH(D33, 'config-streamlined'!$A$2:$A$139, 0)),
    ""
)</f>
        <v/>
      </c>
    </row>
    <row r="34" spans="1:7" s="19" customFormat="1" x14ac:dyDescent="0.3">
      <c r="A34" s="45" t="s">
        <v>265</v>
      </c>
      <c r="B34" s="45" t="s">
        <v>122</v>
      </c>
      <c r="C34" s="46" t="s">
        <v>69</v>
      </c>
      <c r="D34" s="45" t="s">
        <v>6</v>
      </c>
      <c r="E34" s="48"/>
      <c r="F34" s="49" t="str" cm="1">
        <f t="array" ref="F34">IF(
    OR(
        E34="Y",
        SUMPRODUCT(--ISNUMBER(SEARCH(D34, G$7:G$100))) &gt; 0
    ),
    "Y",
    ""
)</f>
        <v/>
      </c>
      <c r="G34" s="18" t="str">
        <f>IF(
    E34="Y",
    D34 &amp; ";" &amp; INDEX('config-streamlined'!$B$2:$B$139, MATCH(D34, 'config-streamlined'!$A$2:$A$139, 0)),
    ""
)</f>
        <v/>
      </c>
    </row>
    <row r="35" spans="1:7" s="19" customFormat="1" ht="28.8" x14ac:dyDescent="0.3">
      <c r="A35" s="45" t="s">
        <v>265</v>
      </c>
      <c r="B35" s="45" t="s">
        <v>122</v>
      </c>
      <c r="C35" s="46" t="s">
        <v>70</v>
      </c>
      <c r="D35" s="45" t="s">
        <v>7</v>
      </c>
      <c r="E35" s="48"/>
      <c r="F35" s="49" t="str" cm="1">
        <f t="array" ref="F35">IF(
    OR(
        E35="Y",
        SUMPRODUCT(--ISNUMBER(SEARCH(D35, G$7:G$100))) &gt; 0
    ),
    "Y",
    ""
)</f>
        <v/>
      </c>
      <c r="G35" s="18" t="str">
        <f>IF(
    E35="Y",
    D35 &amp; ";" &amp; INDEX('config-streamlined'!$B$2:$B$139, MATCH(D35, 'config-streamlined'!$A$2:$A$139, 0)),
    ""
)</f>
        <v/>
      </c>
    </row>
    <row r="36" spans="1:7" s="19" customFormat="1" x14ac:dyDescent="0.3">
      <c r="A36" s="45" t="s">
        <v>265</v>
      </c>
      <c r="B36" s="45" t="s">
        <v>122</v>
      </c>
      <c r="C36" s="46" t="s">
        <v>71</v>
      </c>
      <c r="D36" s="45" t="s">
        <v>8</v>
      </c>
      <c r="E36" s="48"/>
      <c r="F36" s="49" t="str" cm="1">
        <f t="array" ref="F36">IF(
    OR(
        E36="Y",
        SUMPRODUCT(--ISNUMBER(SEARCH(D36, G$7:G$100))) &gt; 0
    ),
    "Y",
    ""
)</f>
        <v/>
      </c>
      <c r="G36" s="18" t="str">
        <f>IF(
    E36="Y",
    D36 &amp; ";" &amp; INDEX('config-streamlined'!$B$2:$B$139, MATCH(D36, 'config-streamlined'!$A$2:$A$139, 0)),
    ""
)</f>
        <v/>
      </c>
    </row>
    <row r="37" spans="1:7" s="19" customFormat="1" ht="28.8" x14ac:dyDescent="0.3">
      <c r="A37" s="45" t="s">
        <v>265</v>
      </c>
      <c r="B37" s="45" t="s">
        <v>122</v>
      </c>
      <c r="C37" s="46" t="s">
        <v>72</v>
      </c>
      <c r="D37" s="45" t="s">
        <v>9</v>
      </c>
      <c r="E37" s="48"/>
      <c r="F37" s="49" t="str" cm="1">
        <f t="array" ref="F37">IF(
    OR(
        E37="Y",
        SUMPRODUCT(--ISNUMBER(SEARCH(D37, G$7:G$100))) &gt; 0
    ),
    "Y",
    ""
)</f>
        <v/>
      </c>
      <c r="G37" s="18" t="str">
        <f>IF(
    E37="Y",
    D37 &amp; ";" &amp; INDEX('config-streamlined'!$B$2:$B$139, MATCH(D37, 'config-streamlined'!$A$2:$A$139, 0)),
    ""
)</f>
        <v/>
      </c>
    </row>
    <row r="38" spans="1:7" s="19" customFormat="1" x14ac:dyDescent="0.3">
      <c r="A38" s="45" t="s">
        <v>265</v>
      </c>
      <c r="B38" s="45" t="s">
        <v>122</v>
      </c>
      <c r="C38" s="46" t="s">
        <v>73</v>
      </c>
      <c r="D38" s="45" t="s">
        <v>10</v>
      </c>
      <c r="E38" s="48"/>
      <c r="F38" s="49" t="str" cm="1">
        <f t="array" ref="F38">IF(
    OR(
        E38="Y",
        SUMPRODUCT(--ISNUMBER(SEARCH(D38, G$7:G$100))) &gt; 0
    ),
    "Y",
    ""
)</f>
        <v/>
      </c>
      <c r="G38" s="18" t="str">
        <f>IF(
    E38="Y",
    D38 &amp; ";" &amp; INDEX('config-streamlined'!$B$2:$B$139, MATCH(D38, 'config-streamlined'!$A$2:$A$139, 0)),
    ""
)</f>
        <v/>
      </c>
    </row>
    <row r="39" spans="1:7" s="19" customFormat="1" x14ac:dyDescent="0.3">
      <c r="A39" s="45" t="s">
        <v>265</v>
      </c>
      <c r="B39" s="45" t="s">
        <v>122</v>
      </c>
      <c r="C39" s="46" t="s">
        <v>74</v>
      </c>
      <c r="D39" s="45" t="s">
        <v>11</v>
      </c>
      <c r="E39" s="48"/>
      <c r="F39" s="49" t="str" cm="1">
        <f t="array" ref="F39">IF(
    OR(
        E39="Y",
        SUMPRODUCT(--ISNUMBER(SEARCH(D39, G$7:G$100))) &gt; 0
    ),
    "Y",
    ""
)</f>
        <v/>
      </c>
      <c r="G39" s="18" t="str">
        <f>IF(
    E39="Y",
    D39 &amp; ";" &amp; INDEX('config-streamlined'!$B$2:$B$139, MATCH(D39, 'config-streamlined'!$A$2:$A$139, 0)),
    ""
)</f>
        <v/>
      </c>
    </row>
    <row r="40" spans="1:7" s="21" customFormat="1" ht="43.2" x14ac:dyDescent="0.3">
      <c r="A40" s="50" t="s">
        <v>264</v>
      </c>
      <c r="B40" s="50" t="s">
        <v>122</v>
      </c>
      <c r="C40" s="51" t="s">
        <v>345</v>
      </c>
      <c r="D40" s="50" t="s">
        <v>346</v>
      </c>
      <c r="E40" s="52"/>
      <c r="F40" s="53"/>
      <c r="G40" s="20" t="str">
        <f>IF(
    E40="Y",
    D40 &amp; ";" &amp; INDEX('config-streamlined'!$B$2:$B$139, MATCH(D40, 'config-streamlined'!$A$2:$A$139, 0)),
    ""
)</f>
        <v/>
      </c>
    </row>
    <row r="41" spans="1:7" s="21" customFormat="1" ht="43.2" x14ac:dyDescent="0.3">
      <c r="A41" s="50" t="s">
        <v>264</v>
      </c>
      <c r="B41" s="50" t="s">
        <v>122</v>
      </c>
      <c r="C41" s="51" t="s">
        <v>347</v>
      </c>
      <c r="D41" s="50" t="s">
        <v>348</v>
      </c>
      <c r="E41" s="52"/>
      <c r="F41" s="53" t="str" cm="1">
        <f t="array" ref="F41">IF(
    OR(
        E41="Y",
        SUMPRODUCT(--ISNUMBER(SEARCH(D41, G$7:G$100))) &gt; 0
    ),
    "Y",
    ""
)</f>
        <v/>
      </c>
      <c r="G41" s="20" t="str">
        <f>IF(
    E41="Y",
    D41 &amp; ";" &amp; INDEX('config-streamlined'!$B$2:$B$139, MATCH(D41, 'config-streamlined'!$A$2:$A$139, 0)),
    ""
)</f>
        <v/>
      </c>
    </row>
    <row r="42" spans="1:7" s="21" customFormat="1" ht="43.2" x14ac:dyDescent="0.3">
      <c r="A42" s="50" t="s">
        <v>264</v>
      </c>
      <c r="B42" s="50" t="s">
        <v>122</v>
      </c>
      <c r="C42" s="54" t="s">
        <v>350</v>
      </c>
      <c r="D42" s="50" t="s">
        <v>349</v>
      </c>
      <c r="E42" s="52"/>
      <c r="F42" s="53" t="str" cm="1">
        <f t="array" ref="F42">IF(
    OR(
        E42="Y",
        SUMPRODUCT(--ISNUMBER(SEARCH(D42, G$7:G$100))) &gt; 0
    ),
    "Y",
    ""
)</f>
        <v/>
      </c>
      <c r="G42" s="20" t="str">
        <f>IF(
    E42="Y",
    D42 &amp; ";" &amp; INDEX('config-streamlined'!$B$2:$B$139, MATCH(D42, 'config-streamlined'!$A$2:$A$139, 0)),
    ""
)</f>
        <v/>
      </c>
    </row>
    <row r="43" spans="1:7" s="21" customFormat="1" ht="43.2" x14ac:dyDescent="0.3">
      <c r="A43" s="50" t="s">
        <v>264</v>
      </c>
      <c r="B43" s="50" t="s">
        <v>122</v>
      </c>
      <c r="C43" s="54" t="s">
        <v>351</v>
      </c>
      <c r="D43" s="50" t="s">
        <v>352</v>
      </c>
      <c r="E43" s="52"/>
      <c r="F43" s="53" t="str" cm="1">
        <f t="array" ref="F43">IF(
    OR(
        E43="Y",
        SUMPRODUCT(--ISNUMBER(SEARCH(D43, G$7:G$100))) &gt; 0
    ),
    "Y",
    ""
)</f>
        <v/>
      </c>
      <c r="G43" s="20" t="str">
        <f>IF(
    E43="Y",
    D43 &amp; ";" &amp; INDEX('config-streamlined'!$B$2:$B$139, MATCH(D43, 'config-streamlined'!$A$2:$A$139, 0)),
    ""
)</f>
        <v/>
      </c>
    </row>
    <row r="44" spans="1:7" s="21" customFormat="1" ht="43.2" x14ac:dyDescent="0.3">
      <c r="A44" s="50" t="s">
        <v>264</v>
      </c>
      <c r="B44" s="50" t="s">
        <v>122</v>
      </c>
      <c r="C44" s="54" t="s">
        <v>354</v>
      </c>
      <c r="D44" s="50" t="s">
        <v>353</v>
      </c>
      <c r="E44" s="52"/>
      <c r="F44" s="53" t="str" cm="1">
        <f t="array" ref="F44">IF(
    OR(
        E44="Y",
        SUMPRODUCT(--ISNUMBER(SEARCH(D44, G$7:G$100))) &gt; 0
    ),
    "Y",
    ""
)</f>
        <v/>
      </c>
      <c r="G44" s="20" t="str">
        <f>IF(
    E44="Y",
    D44 &amp; ";" &amp; INDEX('config-streamlined'!$B$2:$B$139, MATCH(D44, 'config-streamlined'!$A$2:$A$139, 0)),
    ""
)</f>
        <v/>
      </c>
    </row>
    <row r="45" spans="1:7" s="21" customFormat="1" ht="43.2" x14ac:dyDescent="0.3">
      <c r="A45" s="50" t="s">
        <v>264</v>
      </c>
      <c r="B45" s="50" t="s">
        <v>122</v>
      </c>
      <c r="C45" s="54" t="s">
        <v>355</v>
      </c>
      <c r="D45" s="50" t="s">
        <v>356</v>
      </c>
      <c r="E45" s="52"/>
      <c r="F45" s="53" t="str" cm="1">
        <f t="array" ref="F45">IF(
    OR(
        E45="Y",
        SUMPRODUCT(--ISNUMBER(SEARCH(D45, G$7:G$100))) &gt; 0
    ),
    "Y",
    ""
)</f>
        <v/>
      </c>
      <c r="G45" s="20" t="str">
        <f>IF(
    E45="Y",
    D45 &amp; ";" &amp; INDEX('config-streamlined'!$B$2:$B$139, MATCH(D45, 'config-streamlined'!$A$2:$A$139, 0)),
    ""
)</f>
        <v/>
      </c>
    </row>
    <row r="46" spans="1:7" s="21" customFormat="1" ht="43.2" x14ac:dyDescent="0.3">
      <c r="A46" s="50" t="s">
        <v>264</v>
      </c>
      <c r="B46" s="50" t="s">
        <v>122</v>
      </c>
      <c r="C46" s="54" t="s">
        <v>358</v>
      </c>
      <c r="D46" s="50" t="s">
        <v>357</v>
      </c>
      <c r="E46" s="52"/>
      <c r="F46" s="53" t="str" cm="1">
        <f t="array" ref="F46">IF(
    OR(
        E46="Y",
        SUMPRODUCT(--ISNUMBER(SEARCH(D46, G$7:G$100))) &gt; 0
    ),
    "Y",
    ""
)</f>
        <v/>
      </c>
      <c r="G46" s="20" t="str">
        <f>IF(
    E46="Y",
    D46 &amp; ";" &amp; INDEX('config-streamlined'!$B$2:$B$139, MATCH(D46, 'config-streamlined'!$A$2:$A$139, 0)),
    ""
)</f>
        <v/>
      </c>
    </row>
    <row r="47" spans="1:7" s="21" customFormat="1" ht="43.2" x14ac:dyDescent="0.3">
      <c r="A47" s="50" t="s">
        <v>264</v>
      </c>
      <c r="B47" s="50" t="s">
        <v>122</v>
      </c>
      <c r="C47" s="54" t="s">
        <v>359</v>
      </c>
      <c r="D47" s="50" t="s">
        <v>19</v>
      </c>
      <c r="E47" s="52"/>
      <c r="F47" s="53" t="str" cm="1">
        <f t="array" ref="F47">IF(
    OR(
        E47="Y",
        SUMPRODUCT(--ISNUMBER(SEARCH(D47, G$7:G$100))) &gt; 0
    ),
    "Y",
    ""
)</f>
        <v/>
      </c>
      <c r="G47" s="20" t="str">
        <f>IF(
    E47="Y",
    D47 &amp; ";" &amp; INDEX('config-streamlined'!$B$2:$B$139, MATCH(D47, 'config-streamlined'!$A$2:$A$139, 0)),
    ""
)</f>
        <v/>
      </c>
    </row>
    <row r="48" spans="1:7" s="21" customFormat="1" ht="43.2" x14ac:dyDescent="0.3">
      <c r="A48" s="50" t="s">
        <v>264</v>
      </c>
      <c r="B48" s="50" t="s">
        <v>122</v>
      </c>
      <c r="C48" s="54" t="s">
        <v>362</v>
      </c>
      <c r="D48" s="50" t="s">
        <v>361</v>
      </c>
      <c r="E48" s="52"/>
      <c r="F48" s="53" t="str" cm="1">
        <f t="array" ref="F48">IF(
    OR(
        E48="Y",
        SUMPRODUCT(--ISNUMBER(SEARCH(D48, G$7:G$100))) &gt; 0
    ),
    "Y",
    ""
)</f>
        <v/>
      </c>
      <c r="G48" s="20" t="str">
        <f>IF(
    E48="Y",
    D48 &amp; ";" &amp; INDEX('config-streamlined'!$B$2:$B$139, MATCH(D48, 'config-streamlined'!$A$2:$A$139, 0)),
    ""
)</f>
        <v/>
      </c>
    </row>
    <row r="49" spans="1:10" s="23" customFormat="1" ht="28.8" x14ac:dyDescent="0.3">
      <c r="A49" s="55" t="s">
        <v>96</v>
      </c>
      <c r="B49" s="55" t="s">
        <v>122</v>
      </c>
      <c r="C49" s="56" t="s">
        <v>75</v>
      </c>
      <c r="D49" s="55" t="s">
        <v>26</v>
      </c>
      <c r="E49" s="57"/>
      <c r="F49" s="58" t="str" cm="1">
        <f t="array" ref="F49">IF(
    OR(
        E49="Y",
        SUMPRODUCT(--ISNUMBER(SEARCH(D49, G$7:G$100))) &gt; 0
    ),
    "Y",
    ""
)</f>
        <v/>
      </c>
      <c r="G49" s="22" t="str">
        <f>IF(
    E49="Y",
    D49 &amp; ";" &amp; INDEX('config-streamlined'!$B$2:$B$139, MATCH(D49, 'config-streamlined'!$A$2:$A$139, 0)),
    ""
)</f>
        <v/>
      </c>
    </row>
    <row r="50" spans="1:10" s="23" customFormat="1" ht="28.8" x14ac:dyDescent="0.3">
      <c r="A50" s="55" t="s">
        <v>96</v>
      </c>
      <c r="B50" s="55" t="s">
        <v>122</v>
      </c>
      <c r="C50" s="59" t="s">
        <v>76</v>
      </c>
      <c r="D50" s="55" t="s">
        <v>27</v>
      </c>
      <c r="E50" s="57"/>
      <c r="F50" s="58" t="str" cm="1">
        <f t="array" ref="F50">IF(
    OR(
        E50="Y",
        SUMPRODUCT(--ISNUMBER(SEARCH(D50, G$7:G$100))) &gt; 0
    ),
    "Y",
    ""
)</f>
        <v/>
      </c>
      <c r="G50" s="22" t="str">
        <f>IF(
    E50="Y",
    D50 &amp; ";" &amp; INDEX('config-streamlined'!$B$2:$B$139, MATCH(D50, 'config-streamlined'!$A$2:$A$139, 0)),
    ""
)</f>
        <v/>
      </c>
    </row>
    <row r="51" spans="1:10" s="23" customFormat="1" ht="28.8" x14ac:dyDescent="0.3">
      <c r="A51" s="55" t="s">
        <v>96</v>
      </c>
      <c r="B51" s="55" t="s">
        <v>122</v>
      </c>
      <c r="C51" s="59" t="s">
        <v>77</v>
      </c>
      <c r="D51" s="55" t="s">
        <v>28</v>
      </c>
      <c r="E51" s="57"/>
      <c r="F51" s="58" t="str" cm="1">
        <f t="array" ref="F51">IF(
    OR(
        E51="Y",
        SUMPRODUCT(--ISNUMBER(SEARCH(D51, G$7:G$100))) &gt; 0
    ),
    "Y",
    ""
)</f>
        <v/>
      </c>
      <c r="G51" s="22" t="str">
        <f>IF(
    E51="Y",
    D51 &amp; ";" &amp; INDEX('config-streamlined'!$B$2:$B$139, MATCH(D51, 'config-streamlined'!$A$2:$A$139, 0)),
    ""
)</f>
        <v/>
      </c>
    </row>
    <row r="52" spans="1:10" s="23" customFormat="1" ht="28.8" x14ac:dyDescent="0.3">
      <c r="A52" s="55" t="s">
        <v>96</v>
      </c>
      <c r="B52" s="55" t="s">
        <v>122</v>
      </c>
      <c r="C52" s="56" t="s">
        <v>78</v>
      </c>
      <c r="D52" s="55" t="s">
        <v>29</v>
      </c>
      <c r="E52" s="57"/>
      <c r="F52" s="58" t="str" cm="1">
        <f t="array" ref="F52">IF(
    OR(
        E52="Y",
        SUMPRODUCT(--ISNUMBER(SEARCH(D52, G$7:G$100))) &gt; 0
    ),
    "Y",
    ""
)</f>
        <v/>
      </c>
      <c r="G52" s="22" t="str">
        <f>IF(
    E52="Y",
    D52 &amp; ";" &amp; INDEX('config-streamlined'!$B$2:$B$139, MATCH(D52, 'config-streamlined'!$A$2:$A$139, 0)),
    ""
)</f>
        <v/>
      </c>
    </row>
    <row r="53" spans="1:10" s="23" customFormat="1" ht="28.8" x14ac:dyDescent="0.3">
      <c r="A53" s="55" t="s">
        <v>96</v>
      </c>
      <c r="B53" s="55" t="s">
        <v>122</v>
      </c>
      <c r="C53" s="55" t="s">
        <v>79</v>
      </c>
      <c r="D53" s="55" t="s">
        <v>30</v>
      </c>
      <c r="E53" s="57"/>
      <c r="F53" s="58" t="str" cm="1">
        <f t="array" ref="F53">IF(
    OR(
        E53="Y",
        SUMPRODUCT(--ISNUMBER(SEARCH(D53, G$7:G$100))) &gt; 0
    ),
    "Y",
    ""
)</f>
        <v/>
      </c>
      <c r="G53" s="22" t="str">
        <f>IF(
    E53="Y",
    D53 &amp; ";" &amp; INDEX('config-streamlined'!$B$2:$B$139, MATCH(D53, 'config-streamlined'!$A$2:$A$139, 0)),
    ""
)</f>
        <v/>
      </c>
    </row>
    <row r="54" spans="1:10" s="23" customFormat="1" ht="28.8" x14ac:dyDescent="0.3">
      <c r="A54" s="55" t="s">
        <v>96</v>
      </c>
      <c r="B54" s="55" t="s">
        <v>122</v>
      </c>
      <c r="C54" s="59" t="s">
        <v>80</v>
      </c>
      <c r="D54" s="55" t="s">
        <v>31</v>
      </c>
      <c r="E54" s="57"/>
      <c r="F54" s="58" t="str" cm="1">
        <f t="array" ref="F54">IF(
    OR(
        E54="Y",
        SUMPRODUCT(--ISNUMBER(SEARCH(D54, G$7:G$100))) &gt; 0
    ),
    "Y",
    ""
)</f>
        <v/>
      </c>
      <c r="G54" s="22" t="str">
        <f>IF(
    E54="Y",
    D54 &amp; ";" &amp; INDEX('config-streamlined'!$B$2:$B$139, MATCH(D54, 'config-streamlined'!$A$2:$A$139, 0)),
    ""
)</f>
        <v/>
      </c>
    </row>
    <row r="55" spans="1:10" s="23" customFormat="1" ht="28.8" x14ac:dyDescent="0.3">
      <c r="A55" s="55" t="s">
        <v>96</v>
      </c>
      <c r="B55" s="55" t="s">
        <v>122</v>
      </c>
      <c r="C55" s="59" t="s">
        <v>81</v>
      </c>
      <c r="D55" s="55" t="s">
        <v>32</v>
      </c>
      <c r="E55" s="57"/>
      <c r="F55" s="58" t="str" cm="1">
        <f t="array" ref="F55">IF(
    OR(
        E55="Y",
        SUMPRODUCT(--ISNUMBER(SEARCH(D55, G$7:G$100))) &gt; 0
    ),
    "Y",
    ""
)</f>
        <v/>
      </c>
      <c r="G55" s="22" t="str">
        <f>IF(
    E55="Y",
    D55 &amp; ";" &amp; INDEX('config-streamlined'!$B$2:$B$139, MATCH(D55, 'config-streamlined'!$A$2:$A$139, 0)),
    ""
)</f>
        <v/>
      </c>
    </row>
    <row r="56" spans="1:10" s="23" customFormat="1" ht="28.8" x14ac:dyDescent="0.3">
      <c r="A56" s="55" t="s">
        <v>96</v>
      </c>
      <c r="B56" s="55" t="s">
        <v>122</v>
      </c>
      <c r="C56" s="56" t="s">
        <v>82</v>
      </c>
      <c r="D56" s="55" t="s">
        <v>33</v>
      </c>
      <c r="E56" s="57"/>
      <c r="F56" s="58" t="str" cm="1">
        <f t="array" ref="F56">IF(
    OR(
        E56="Y",
        SUMPRODUCT(--ISNUMBER(SEARCH(D56, G$7:G$100))) &gt; 0
    ),
    "Y",
    ""
)</f>
        <v/>
      </c>
      <c r="G56" s="22" t="str">
        <f>IF(
    E56="Y",
    D56 &amp; ";" &amp; INDEX('config-streamlined'!$B$2:$B$139, MATCH(D56, 'config-streamlined'!$A$2:$A$139, 0)),
    ""
)</f>
        <v/>
      </c>
    </row>
    <row r="57" spans="1:10" s="23" customFormat="1" ht="28.8" x14ac:dyDescent="0.3">
      <c r="A57" s="55" t="s">
        <v>96</v>
      </c>
      <c r="B57" s="55" t="s">
        <v>122</v>
      </c>
      <c r="C57" s="56" t="s">
        <v>83</v>
      </c>
      <c r="D57" s="55" t="s">
        <v>34</v>
      </c>
      <c r="E57" s="57"/>
      <c r="F57" s="58" t="str" cm="1">
        <f t="array" ref="F57">IF(
    OR(
        E57="Y",
        SUMPRODUCT(--ISNUMBER(SEARCH(D57, G$7:G$100))) &gt; 0
    ),
    "Y",
    ""
)</f>
        <v/>
      </c>
      <c r="G57" s="22" t="str">
        <f>IF(
    E57="Y",
    D57 &amp; ";" &amp; INDEX('config-streamlined'!$B$2:$B$139, MATCH(D57, 'config-streamlined'!$A$2:$A$139, 0)),
    ""
)</f>
        <v/>
      </c>
    </row>
    <row r="58" spans="1:10" s="23" customFormat="1" ht="28.8" x14ac:dyDescent="0.3">
      <c r="A58" s="55" t="s">
        <v>96</v>
      </c>
      <c r="B58" s="55" t="s">
        <v>122</v>
      </c>
      <c r="C58" s="56" t="s">
        <v>84</v>
      </c>
      <c r="D58" s="55" t="s">
        <v>35</v>
      </c>
      <c r="E58" s="57"/>
      <c r="F58" s="58" t="str" cm="1">
        <f t="array" ref="F58">IF(
    OR(
        E58="Y",
        SUMPRODUCT(--ISNUMBER(SEARCH(D58, G$7:G$100))) &gt; 0
    ),
    "Y",
    ""
)</f>
        <v/>
      </c>
      <c r="G58" s="22" t="str">
        <f>IF(
    E58="Y",
    D58 &amp; ";" &amp; INDEX('config-streamlined'!$B$2:$B$139, MATCH(D58, 'config-streamlined'!$A$2:$A$139, 0)),
    ""
)</f>
        <v/>
      </c>
    </row>
    <row r="59" spans="1:10" s="23" customFormat="1" ht="28.8" x14ac:dyDescent="0.3">
      <c r="A59" s="55" t="s">
        <v>96</v>
      </c>
      <c r="B59" s="55" t="s">
        <v>122</v>
      </c>
      <c r="C59" s="56" t="s">
        <v>85</v>
      </c>
      <c r="D59" s="55" t="s">
        <v>36</v>
      </c>
      <c r="E59" s="57"/>
      <c r="F59" s="58" t="str" cm="1">
        <f t="array" ref="F59">IF(
    OR(
        E59="Y",
        SUMPRODUCT(--ISNUMBER(SEARCH(D59, G$7:G$100))) &gt; 0
    ),
    "Y",
    ""
)</f>
        <v/>
      </c>
      <c r="G59" s="22" t="str">
        <f>IF(
    E59="Y",
    D59 &amp; ";" &amp; INDEX('config-streamlined'!$B$2:$B$139, MATCH(D59, 'config-streamlined'!$A$2:$A$139, 0)),
    ""
)</f>
        <v/>
      </c>
    </row>
    <row r="60" spans="1:10" s="23" customFormat="1" ht="28.8" x14ac:dyDescent="0.3">
      <c r="A60" s="55" t="s">
        <v>96</v>
      </c>
      <c r="B60" s="55" t="s">
        <v>122</v>
      </c>
      <c r="C60" s="56" t="s">
        <v>86</v>
      </c>
      <c r="D60" s="55" t="s">
        <v>37</v>
      </c>
      <c r="E60" s="57"/>
      <c r="F60" s="58" t="str" cm="1">
        <f t="array" ref="F60">IF(
    OR(
        E60="Y",
        SUMPRODUCT(--ISNUMBER(SEARCH(D60, G$7:G$100))) &gt; 0
    ),
    "Y",
    ""
)</f>
        <v/>
      </c>
      <c r="G60" s="22" t="str">
        <f>IF(
    E60="Y",
    D60 &amp; ";" &amp; INDEX('config-streamlined'!$B$2:$B$139, MATCH(D60, 'config-streamlined'!$A$2:$A$139, 0)),
    ""
)</f>
        <v/>
      </c>
    </row>
    <row r="61" spans="1:10" s="23" customFormat="1" ht="28.8" x14ac:dyDescent="0.3">
      <c r="A61" s="55" t="s">
        <v>96</v>
      </c>
      <c r="B61" s="55" t="s">
        <v>122</v>
      </c>
      <c r="C61" s="59" t="s">
        <v>87</v>
      </c>
      <c r="D61" s="55" t="s">
        <v>38</v>
      </c>
      <c r="E61" s="57"/>
      <c r="F61" s="58" t="str" cm="1">
        <f t="array" ref="F61">IF(
    OR(
        E61="Y",
        SUMPRODUCT(--ISNUMBER(SEARCH(D61, G$7:G$100))) &gt; 0
    ),
    "Y",
    ""
)</f>
        <v/>
      </c>
      <c r="G61" s="22" t="str">
        <f>IF(
    E61="Y",
    D61 &amp; ";" &amp; INDEX('config-streamlined'!$B$2:$B$139, MATCH(D61, 'config-streamlined'!$A$2:$A$139, 0)),
    ""
)</f>
        <v/>
      </c>
    </row>
    <row r="62" spans="1:10" s="23" customFormat="1" ht="28.8" x14ac:dyDescent="0.3">
      <c r="A62" s="55" t="s">
        <v>96</v>
      </c>
      <c r="B62" s="55" t="s">
        <v>122</v>
      </c>
      <c r="C62" s="56" t="s">
        <v>88</v>
      </c>
      <c r="D62" s="55" t="s">
        <v>39</v>
      </c>
      <c r="E62" s="57"/>
      <c r="F62" s="58" t="str" cm="1">
        <f t="array" ref="F62">IF(
    OR(
        E62="Y",
        SUMPRODUCT(--ISNUMBER(SEARCH(D62, G$7:G$100))) &gt; 0
    ),
    "Y",
    ""
)</f>
        <v/>
      </c>
      <c r="G62" s="22" t="str">
        <f>IF(
    E62="Y",
    D62 &amp; ";" &amp; INDEX('config-streamlined'!$B$2:$B$139, MATCH(D62, 'config-streamlined'!$A$2:$A$139, 0)),
    ""
)</f>
        <v/>
      </c>
    </row>
    <row r="63" spans="1:10" s="23" customFormat="1" ht="28.8" x14ac:dyDescent="0.3">
      <c r="A63" s="55" t="s">
        <v>96</v>
      </c>
      <c r="B63" s="55" t="s">
        <v>122</v>
      </c>
      <c r="C63" s="56" t="s">
        <v>89</v>
      </c>
      <c r="D63" s="55" t="s">
        <v>40</v>
      </c>
      <c r="E63" s="57"/>
      <c r="F63" s="58" t="str" cm="1">
        <f t="array" ref="F63">IF(
    OR(
        E63="Y",
        SUMPRODUCT(--ISNUMBER(SEARCH(D63, G$7:G$100))) &gt; 0
    ),
    "Y",
    ""
)</f>
        <v/>
      </c>
      <c r="G63" s="22" t="str">
        <f>IF(
    E63="Y",
    D63 &amp; ";" &amp; INDEX('config-streamlined'!$B$2:$B$139, MATCH(D63, 'config-streamlined'!$A$2:$A$139, 0)),
    ""
)</f>
        <v/>
      </c>
    </row>
    <row r="64" spans="1:10" s="24" customFormat="1" ht="43.2" x14ac:dyDescent="0.3">
      <c r="A64" s="30" t="s">
        <v>284</v>
      </c>
      <c r="B64" s="30" t="s">
        <v>267</v>
      </c>
      <c r="C64" s="60" t="s">
        <v>268</v>
      </c>
      <c r="D64" s="35" t="s">
        <v>237</v>
      </c>
      <c r="E64" s="61"/>
      <c r="F64" s="32" t="str" cm="1">
        <f t="array" ref="F64">IF(
    OR(
        E64="Y",
        SUMPRODUCT(--ISNUMBER(SEARCH(D64, G$7:G$100))) &gt; 0
    ),
    "Y",
    ""
)</f>
        <v/>
      </c>
      <c r="G64" s="25" t="str">
        <f>IF(
    E64="Y",
    D64 &amp; ";" &amp; INDEX('config-streamlined'!$B$2:$B$139, MATCH(D64, 'config-streamlined'!$A$2:$A$139, 0)),
    ""
)</f>
        <v/>
      </c>
      <c r="J64" s="26"/>
    </row>
    <row r="65" spans="1:10" s="24" customFormat="1" ht="43.2" x14ac:dyDescent="0.3">
      <c r="A65" s="30" t="s">
        <v>284</v>
      </c>
      <c r="B65" s="30" t="s">
        <v>267</v>
      </c>
      <c r="C65" s="60" t="s">
        <v>269</v>
      </c>
      <c r="D65" s="35" t="s">
        <v>238</v>
      </c>
      <c r="E65" s="61"/>
      <c r="F65" s="32" t="str" cm="1">
        <f t="array" ref="F65">IF(
    OR(
        E65="Y",
        SUMPRODUCT(--ISNUMBER(SEARCH(D65, G$7:G$100))) &gt; 0
    ),
    "Y",
    ""
)</f>
        <v/>
      </c>
      <c r="G65" s="25" t="str">
        <f>IF(
    E65="Y",
    D65 &amp; ";" &amp; INDEX('config-streamlined'!$B$2:$B$139, MATCH(D65, 'config-streamlined'!$A$2:$A$139, 0)),
    ""
)</f>
        <v/>
      </c>
      <c r="J65" s="27"/>
    </row>
    <row r="66" spans="1:10" s="24" customFormat="1" ht="43.2" x14ac:dyDescent="0.3">
      <c r="A66" s="30" t="s">
        <v>284</v>
      </c>
      <c r="B66" s="30" t="s">
        <v>267</v>
      </c>
      <c r="C66" s="60" t="s">
        <v>270</v>
      </c>
      <c r="D66" s="35" t="s">
        <v>239</v>
      </c>
      <c r="E66" s="61"/>
      <c r="F66" s="32" t="str" cm="1">
        <f t="array" ref="F66">IF(
    OR(
        E66="Y",
        SUMPRODUCT(--ISNUMBER(SEARCH(D66, G$7:G$100))) &gt; 0
    ),
    "Y",
    ""
)</f>
        <v/>
      </c>
      <c r="G66" s="25" t="str">
        <f>IF(
    E66="Y",
    D66 &amp; ";" &amp; INDEX('config-streamlined'!$B$2:$B$139, MATCH(D66, 'config-streamlined'!$A$2:$A$139, 0)),
    ""
)</f>
        <v/>
      </c>
      <c r="J66" s="27"/>
    </row>
    <row r="67" spans="1:10" s="24" customFormat="1" ht="43.2" x14ac:dyDescent="0.3">
      <c r="A67" s="30" t="s">
        <v>284</v>
      </c>
      <c r="B67" s="30" t="s">
        <v>267</v>
      </c>
      <c r="C67" s="60" t="s">
        <v>271</v>
      </c>
      <c r="D67" s="35" t="s">
        <v>240</v>
      </c>
      <c r="E67" s="61"/>
      <c r="F67" s="32" t="str" cm="1">
        <f t="array" ref="F67">IF(
    OR(
        E67="Y",
        SUMPRODUCT(--ISNUMBER(SEARCH(D67, G$7:G$100))) &gt; 0
    ),
    "Y",
    ""
)</f>
        <v/>
      </c>
      <c r="G67" s="25" t="str">
        <f>IF(
    E67="Y",
    D67 &amp; ";" &amp; INDEX('config-streamlined'!$B$2:$B$139, MATCH(D67, 'config-streamlined'!$A$2:$A$139, 0)),
    ""
)</f>
        <v/>
      </c>
      <c r="J67" s="27"/>
    </row>
    <row r="68" spans="1:10" s="24" customFormat="1" ht="43.2" x14ac:dyDescent="0.3">
      <c r="A68" s="30" t="s">
        <v>284</v>
      </c>
      <c r="B68" s="30" t="s">
        <v>267</v>
      </c>
      <c r="C68" s="60" t="s">
        <v>272</v>
      </c>
      <c r="D68" s="35" t="s">
        <v>241</v>
      </c>
      <c r="E68" s="61"/>
      <c r="F68" s="32" t="str" cm="1">
        <f t="array" ref="F68">IF(
    OR(
        E68="Y",
        SUMPRODUCT(--ISNUMBER(SEARCH(D68, G$7:G$100))) &gt; 0
    ),
    "Y",
    ""
)</f>
        <v/>
      </c>
      <c r="G68" s="25" t="str">
        <f>IF(
    E68="Y",
    D68 &amp; ";" &amp; INDEX('config-streamlined'!$B$2:$B$139, MATCH(D68, 'config-streamlined'!$A$2:$A$139, 0)),
    ""
)</f>
        <v/>
      </c>
      <c r="J68" s="27"/>
    </row>
    <row r="69" spans="1:10" s="24" customFormat="1" ht="43.2" x14ac:dyDescent="0.3">
      <c r="A69" s="30" t="s">
        <v>284</v>
      </c>
      <c r="B69" s="30" t="s">
        <v>267</v>
      </c>
      <c r="C69" s="60" t="s">
        <v>273</v>
      </c>
      <c r="D69" s="35" t="s">
        <v>242</v>
      </c>
      <c r="E69" s="61"/>
      <c r="F69" s="32" t="str" cm="1">
        <f t="array" ref="F69">IF(
    OR(
        E69="Y",
        SUMPRODUCT(--ISNUMBER(SEARCH(D69, G$7:G$100))) &gt; 0
    ),
    "Y",
    ""
)</f>
        <v/>
      </c>
      <c r="G69" s="25" t="str">
        <f>IF(
    E69="Y",
    D69 &amp; ";" &amp; INDEX('config-streamlined'!$B$2:$B$139, MATCH(D69, 'config-streamlined'!$A$2:$A$139, 0)),
    ""
)</f>
        <v/>
      </c>
      <c r="J69" s="27"/>
    </row>
    <row r="70" spans="1:10" s="24" customFormat="1" ht="43.2" x14ac:dyDescent="0.3">
      <c r="A70" s="30" t="s">
        <v>284</v>
      </c>
      <c r="B70" s="30" t="s">
        <v>267</v>
      </c>
      <c r="C70" s="60" t="s">
        <v>274</v>
      </c>
      <c r="D70" s="35" t="s">
        <v>243</v>
      </c>
      <c r="E70" s="61"/>
      <c r="F70" s="32" t="str" cm="1">
        <f t="array" ref="F70">IF(
    OR(
        E70="Y",
        SUMPRODUCT(--ISNUMBER(SEARCH(D70, G$7:G$100))) &gt; 0
    ),
    "Y",
    ""
)</f>
        <v/>
      </c>
      <c r="G70" s="25" t="str">
        <f>IF(
    E70="Y",
    D70 &amp; ";" &amp; INDEX('config-streamlined'!$B$2:$B$139, MATCH(D70, 'config-streamlined'!$A$2:$A$139, 0)),
    ""
)</f>
        <v/>
      </c>
      <c r="J70" s="27"/>
    </row>
    <row r="71" spans="1:10" s="24" customFormat="1" ht="43.2" x14ac:dyDescent="0.3">
      <c r="A71" s="30" t="s">
        <v>284</v>
      </c>
      <c r="B71" s="30" t="s">
        <v>267</v>
      </c>
      <c r="C71" s="60" t="s">
        <v>275</v>
      </c>
      <c r="D71" s="35" t="s">
        <v>244</v>
      </c>
      <c r="E71" s="61"/>
      <c r="F71" s="32" t="str" cm="1">
        <f t="array" ref="F71">IF(
    OR(
        E71="Y",
        SUMPRODUCT(--ISNUMBER(SEARCH(D71, G$7:G$100))) &gt; 0
    ),
    "Y",
    ""
)</f>
        <v/>
      </c>
      <c r="G71" s="25" t="str">
        <f>IF(
    E71="Y",
    D71 &amp; ";" &amp; INDEX('config-streamlined'!$B$2:$B$139, MATCH(D71, 'config-streamlined'!$A$2:$A$139, 0)),
    ""
)</f>
        <v/>
      </c>
      <c r="J71" s="27"/>
    </row>
    <row r="72" spans="1:10" s="24" customFormat="1" ht="43.2" x14ac:dyDescent="0.3">
      <c r="A72" s="30" t="s">
        <v>284</v>
      </c>
      <c r="B72" s="30" t="s">
        <v>267</v>
      </c>
      <c r="C72" s="60" t="s">
        <v>276</v>
      </c>
      <c r="D72" s="35" t="s">
        <v>245</v>
      </c>
      <c r="E72" s="61"/>
      <c r="F72" s="32" t="str" cm="1">
        <f t="array" ref="F72">IF(
    OR(
        E72="Y",
        SUMPRODUCT(--ISNUMBER(SEARCH(D72, G$7:G$100))) &gt; 0
    ),
    "Y",
    ""
)</f>
        <v/>
      </c>
      <c r="G72" s="25" t="str">
        <f>IF(
    E72="Y",
    D72 &amp; ";" &amp; INDEX('config-streamlined'!$B$2:$B$139, MATCH(D72, 'config-streamlined'!$A$2:$A$139, 0)),
    ""
)</f>
        <v/>
      </c>
      <c r="J72" s="27"/>
    </row>
    <row r="73" spans="1:10" s="24" customFormat="1" ht="43.2" x14ac:dyDescent="0.3">
      <c r="A73" s="30" t="s">
        <v>284</v>
      </c>
      <c r="B73" s="30" t="s">
        <v>267</v>
      </c>
      <c r="C73" s="60" t="s">
        <v>277</v>
      </c>
      <c r="D73" s="35" t="s">
        <v>246</v>
      </c>
      <c r="E73" s="61"/>
      <c r="F73" s="32" t="str" cm="1">
        <f t="array" ref="F73">IF(
    OR(
        E73="Y",
        SUMPRODUCT(--ISNUMBER(SEARCH(D73, G$7:G$100))) &gt; 0
    ),
    "Y",
    ""
)</f>
        <v/>
      </c>
      <c r="G73" s="25" t="str">
        <f>IF(
    E73="Y",
    D73 &amp; ";" &amp; INDEX('config-streamlined'!$B$2:$B$139, MATCH(D73, 'config-streamlined'!$A$2:$A$139, 0)),
    ""
)</f>
        <v/>
      </c>
      <c r="J73" s="27"/>
    </row>
    <row r="74" spans="1:10" s="24" customFormat="1" ht="43.2" x14ac:dyDescent="0.3">
      <c r="A74" s="30" t="s">
        <v>284</v>
      </c>
      <c r="B74" s="30" t="s">
        <v>267</v>
      </c>
      <c r="C74" s="60" t="s">
        <v>278</v>
      </c>
      <c r="D74" s="35" t="s">
        <v>247</v>
      </c>
      <c r="E74" s="61"/>
      <c r="F74" s="32" t="str" cm="1">
        <f t="array" ref="F74">IF(
    OR(
        E74="Y",
        SUMPRODUCT(--ISNUMBER(SEARCH(D74, G$7:G$100))) &gt; 0
    ),
    "Y",
    ""
)</f>
        <v/>
      </c>
      <c r="G74" s="25" t="str">
        <f>IF(
    E74="Y",
    D74 &amp; ";" &amp; INDEX('config-streamlined'!$B$2:$B$139, MATCH(D74, 'config-streamlined'!$A$2:$A$139, 0)),
    ""
)</f>
        <v/>
      </c>
    </row>
    <row r="75" spans="1:10" s="24" customFormat="1" ht="43.2" x14ac:dyDescent="0.3">
      <c r="A75" s="30" t="s">
        <v>284</v>
      </c>
      <c r="B75" s="30" t="s">
        <v>267</v>
      </c>
      <c r="C75" s="60" t="s">
        <v>279</v>
      </c>
      <c r="D75" s="35" t="s">
        <v>248</v>
      </c>
      <c r="E75" s="61"/>
      <c r="F75" s="32" t="str" cm="1">
        <f t="array" ref="F75">IF(
    OR(
        E75="Y",
        SUMPRODUCT(--ISNUMBER(SEARCH(D75, G$7:G$100))) &gt; 0
    ),
    "Y",
    ""
)</f>
        <v/>
      </c>
      <c r="G75" s="25" t="str">
        <f>IF(
    E75="Y",
    D75 &amp; ";" &amp; INDEX('config-streamlined'!$B$2:$B$139, MATCH(D75, 'config-streamlined'!$A$2:$A$139, 0)),
    ""
)</f>
        <v/>
      </c>
    </row>
    <row r="76" spans="1:10" s="24" customFormat="1" ht="43.2" x14ac:dyDescent="0.3">
      <c r="A76" s="30" t="s">
        <v>284</v>
      </c>
      <c r="B76" s="30" t="s">
        <v>267</v>
      </c>
      <c r="C76" s="60" t="s">
        <v>280</v>
      </c>
      <c r="D76" s="35" t="s">
        <v>249</v>
      </c>
      <c r="E76" s="61"/>
      <c r="F76" s="32" t="str" cm="1">
        <f t="array" ref="F76">IF(
    OR(
        E76="Y",
        SUMPRODUCT(--ISNUMBER(SEARCH(D76, G$7:G$100))) &gt; 0
    ),
    "Y",
    ""
)</f>
        <v/>
      </c>
      <c r="G76" s="25" t="str">
        <f>IF(
    E76="Y",
    D76 &amp; ";" &amp; INDEX('config-streamlined'!$B$2:$B$139, MATCH(D76, 'config-streamlined'!$A$2:$A$139, 0)),
    ""
)</f>
        <v/>
      </c>
    </row>
    <row r="77" spans="1:10" s="24" customFormat="1" ht="43.2" x14ac:dyDescent="0.3">
      <c r="A77" s="30" t="s">
        <v>284</v>
      </c>
      <c r="B77" s="30" t="s">
        <v>267</v>
      </c>
      <c r="C77" s="35" t="s">
        <v>281</v>
      </c>
      <c r="D77" s="35" t="s">
        <v>250</v>
      </c>
      <c r="E77" s="61"/>
      <c r="F77" s="32" t="str" cm="1">
        <f t="array" ref="F77">IF(
    OR(
        E77="Y",
        SUMPRODUCT(--ISNUMBER(SEARCH(D77, G$7:G$100))) &gt; 0
    ),
    "Y",
    ""
)</f>
        <v/>
      </c>
      <c r="G77" s="25" t="str">
        <f>IF(
    E77="Y",
    D77 &amp; ";" &amp; INDEX('config-streamlined'!$B$2:$B$139, MATCH(D77, 'config-streamlined'!$A$2:$A$139, 0)),
    ""
)</f>
        <v/>
      </c>
    </row>
    <row r="78" spans="1:10" s="24" customFormat="1" ht="43.2" x14ac:dyDescent="0.3">
      <c r="A78" s="30" t="s">
        <v>284</v>
      </c>
      <c r="B78" s="30" t="s">
        <v>267</v>
      </c>
      <c r="C78" s="60" t="s">
        <v>282</v>
      </c>
      <c r="D78" s="35" t="s">
        <v>251</v>
      </c>
      <c r="E78" s="61"/>
      <c r="F78" s="32" t="str" cm="1">
        <f t="array" ref="F78">IF(
    OR(
        E78="Y",
        SUMPRODUCT(--ISNUMBER(SEARCH(D78, G$7:G$100))) &gt; 0
    ),
    "Y",
    ""
)</f>
        <v/>
      </c>
      <c r="G78" s="25" t="str">
        <f>IF(
    E78="Y",
    D78 &amp; ";" &amp; INDEX('config-streamlined'!$B$2:$B$139, MATCH(D78, 'config-streamlined'!$A$2:$A$139, 0)),
    ""
)</f>
        <v/>
      </c>
    </row>
    <row r="79" spans="1:10" s="24" customFormat="1" ht="43.2" x14ac:dyDescent="0.3">
      <c r="A79" s="30" t="s">
        <v>284</v>
      </c>
      <c r="B79" s="30" t="s">
        <v>267</v>
      </c>
      <c r="C79" s="34" t="s">
        <v>283</v>
      </c>
      <c r="D79" s="35" t="s">
        <v>252</v>
      </c>
      <c r="E79" s="61"/>
      <c r="F79" s="32" t="str" cm="1">
        <f t="array" ref="F79">IF(
    OR(
        E79="Y",
        SUMPRODUCT(--ISNUMBER(SEARCH(D79, G$7:G$100))) &gt; 0
    ),
    "Y",
    ""
)</f>
        <v/>
      </c>
      <c r="G79" s="25" t="str">
        <f>IF(
    E79="Y",
    D79 &amp; ";" &amp; INDEX('config-streamlined'!$B$2:$B$139, MATCH(D79, 'config-streamlined'!$A$2:$A$139, 0)),
    ""
)</f>
        <v/>
      </c>
    </row>
    <row r="80" spans="1:10" s="24" customFormat="1" ht="28.8" x14ac:dyDescent="0.3">
      <c r="A80" s="30" t="s">
        <v>315</v>
      </c>
      <c r="B80" s="30" t="s">
        <v>267</v>
      </c>
      <c r="C80" s="30" t="s">
        <v>309</v>
      </c>
      <c r="D80" s="30" t="s">
        <v>303</v>
      </c>
      <c r="E80" s="31"/>
      <c r="F80" s="32" t="str" cm="1">
        <f t="array" ref="F80">IF(
    OR(
        E80="Y",
        SUMPRODUCT(--ISNUMBER(SEARCH(D80, G$6:G$99))) &gt; 0
    ),
    "Y",
    ""
)</f>
        <v/>
      </c>
      <c r="G80" s="33" t="str">
        <f>IF(
    E80="Y",
    D80 &amp; ";" &amp; INDEX('[1]config-streamlined'!$B$2:$B$167, MATCH(D80, '[1]config-streamlined'!$A$2:$A$167, 0)),
    ""
)</f>
        <v/>
      </c>
    </row>
    <row r="81" spans="1:7" s="24" customFormat="1" ht="28.8" x14ac:dyDescent="0.3">
      <c r="A81" s="30" t="s">
        <v>315</v>
      </c>
      <c r="B81" s="30" t="s">
        <v>267</v>
      </c>
      <c r="C81" s="30" t="s">
        <v>322</v>
      </c>
      <c r="D81" s="30" t="s">
        <v>304</v>
      </c>
      <c r="E81" s="31"/>
      <c r="F81" s="32" t="str" cm="1">
        <f t="array" ref="F81">IF(
    OR(
        E81="Y",
        SUMPRODUCT(--ISNUMBER(SEARCH(D81, G$6:G$99))) &gt; 0
    ),
    "Y",
    ""
)</f>
        <v/>
      </c>
      <c r="G81" s="33" t="str">
        <f>IF(
    E81="Y",
    D81 &amp; ";" &amp; INDEX('[1]config-streamlined'!$B$2:$B$167, MATCH(D81, '[1]config-streamlined'!$A$2:$A$167, 0)),
    ""
)</f>
        <v/>
      </c>
    </row>
    <row r="82" spans="1:7" s="24" customFormat="1" ht="28.8" x14ac:dyDescent="0.3">
      <c r="A82" s="30" t="s">
        <v>315</v>
      </c>
      <c r="B82" s="30" t="s">
        <v>267</v>
      </c>
      <c r="C82" s="30" t="s">
        <v>323</v>
      </c>
      <c r="D82" s="30" t="s">
        <v>305</v>
      </c>
      <c r="E82" s="31"/>
      <c r="F82" s="32" t="str" cm="1">
        <f t="array" ref="F82">IF(
    OR(
        E82="Y",
        SUMPRODUCT(--ISNUMBER(SEARCH(D82, G$6:G$99))) &gt; 0
    ),
    "Y",
    ""
)</f>
        <v/>
      </c>
      <c r="G82" s="33" t="str">
        <f>IF(
    E82="Y",
    D82 &amp; ";" &amp; INDEX('[1]config-streamlined'!$B$2:$B$167, MATCH(D82, '[1]config-streamlined'!$A$2:$A$167, 0)),
    ""
)</f>
        <v/>
      </c>
    </row>
    <row r="83" spans="1:7" s="24" customFormat="1" x14ac:dyDescent="0.3">
      <c r="A83" s="30" t="s">
        <v>315</v>
      </c>
      <c r="B83" s="30" t="s">
        <v>267</v>
      </c>
      <c r="C83" s="30" t="s">
        <v>312</v>
      </c>
      <c r="D83" s="30" t="s">
        <v>306</v>
      </c>
      <c r="E83" s="31"/>
      <c r="F83" s="32" t="str" cm="1">
        <f t="array" ref="F83">IF(
    OR(
        E83="Y",
        SUMPRODUCT(--ISNUMBER(SEARCH(D83, G$6:G$99))) &gt; 0
    ),
    "Y",
    ""
)</f>
        <v/>
      </c>
      <c r="G83" s="33" t="str">
        <f>IF(
    E83="Y",
    D83 &amp; ";" &amp; INDEX('[1]config-streamlined'!$B$2:$B$167, MATCH(D83, '[1]config-streamlined'!$A$2:$A$167, 0)),
    ""
)</f>
        <v/>
      </c>
    </row>
    <row r="84" spans="1:7" s="24" customFormat="1" x14ac:dyDescent="0.3">
      <c r="A84" s="30" t="s">
        <v>315</v>
      </c>
      <c r="B84" s="30" t="s">
        <v>267</v>
      </c>
      <c r="C84" s="30" t="s">
        <v>313</v>
      </c>
      <c r="D84" s="30" t="s">
        <v>307</v>
      </c>
      <c r="E84" s="31"/>
      <c r="F84" s="32" t="str" cm="1">
        <f t="array" ref="F84">IF(
    OR(
        E84="Y",
        SUMPRODUCT(--ISNUMBER(SEARCH(D84, G$6:G$99))) &gt; 0
    ),
    "Y",
    ""
)</f>
        <v/>
      </c>
      <c r="G84" s="33" t="str">
        <f>IF(
    E84="Y",
    D84 &amp; ";" &amp; INDEX('[1]config-streamlined'!$B$2:$B$167, MATCH(D84, '[1]config-streamlined'!$A$2:$A$167, 0)),
    ""
)</f>
        <v/>
      </c>
    </row>
    <row r="85" spans="1:7" s="24" customFormat="1" ht="28.8" x14ac:dyDescent="0.3">
      <c r="A85" s="30" t="s">
        <v>315</v>
      </c>
      <c r="B85" s="30" t="s">
        <v>267</v>
      </c>
      <c r="C85" s="34" t="s">
        <v>309</v>
      </c>
      <c r="D85" s="35" t="s">
        <v>303</v>
      </c>
      <c r="E85" s="36"/>
      <c r="F85" s="32" t="str" cm="1">
        <f t="array" ref="F85">IF(
    OR(
        E85="Y",
        SUMPRODUCT(--ISNUMBER(SEARCH(D85, G$7:G$100))) &gt; 0
    ),
    "Y",
    ""
)</f>
        <v/>
      </c>
      <c r="G85" s="25" t="str">
        <f>IF(
    E85="Y",
    D85 &amp; ";" &amp; INDEX('config-streamlined'!$B$2:$B$139, MATCH(D85, 'config-streamlined'!$A$2:$A$139, 0)),
    ""
)</f>
        <v/>
      </c>
    </row>
    <row r="86" spans="1:7" s="24" customFormat="1" ht="28.8" x14ac:dyDescent="0.3">
      <c r="A86" s="30" t="s">
        <v>315</v>
      </c>
      <c r="B86" s="30" t="s">
        <v>267</v>
      </c>
      <c r="C86" s="34" t="s">
        <v>310</v>
      </c>
      <c r="D86" s="35" t="s">
        <v>304</v>
      </c>
      <c r="E86" s="36"/>
      <c r="F86" s="32" t="str" cm="1">
        <f t="array" ref="F86">IF(
    OR(
        E86="Y",
        SUMPRODUCT(--ISNUMBER(SEARCH(D86, G$7:G$100))) &gt; 0
    ),
    "Y",
    ""
)</f>
        <v/>
      </c>
      <c r="G86" s="25" t="str">
        <f>IF(
    E86="Y",
    D86 &amp; ";" &amp; INDEX('config-streamlined'!$B$2:$B$139, MATCH(D86, 'config-streamlined'!$A$2:$A$139, 0)),
    ""
)</f>
        <v/>
      </c>
    </row>
    <row r="87" spans="1:7" s="24" customFormat="1" ht="28.8" x14ac:dyDescent="0.3">
      <c r="A87" s="30" t="s">
        <v>315</v>
      </c>
      <c r="B87" s="30" t="s">
        <v>267</v>
      </c>
      <c r="C87" s="34" t="s">
        <v>311</v>
      </c>
      <c r="D87" s="68" t="s">
        <v>305</v>
      </c>
      <c r="E87" s="36"/>
      <c r="F87" s="32" t="str" cm="1">
        <f t="array" ref="F87">IF(
    OR(
        E87="Y",
        SUMPRODUCT(--ISNUMBER(SEARCH(D87, G$7:G$100))) &gt; 0
    ),
    "Y",
    ""
)</f>
        <v/>
      </c>
      <c r="G87" s="25" t="str">
        <f>IF(
    E87="Y",
    D87 &amp; ";" &amp; INDEX('config-streamlined'!$B$2:$B$139, MATCH(D87, 'config-streamlined'!$A$2:$A$139, 0)),
    ""
)</f>
        <v/>
      </c>
    </row>
    <row r="88" spans="1:7" s="24" customFormat="1" x14ac:dyDescent="0.3">
      <c r="A88" s="30" t="s">
        <v>315</v>
      </c>
      <c r="B88" s="30" t="s">
        <v>267</v>
      </c>
      <c r="C88" s="71" t="s">
        <v>312</v>
      </c>
      <c r="D88" s="35" t="s">
        <v>306</v>
      </c>
      <c r="E88" s="72"/>
      <c r="F88" s="32" t="str" cm="1">
        <f t="array" ref="F88">IF(
    OR(
        E88="Y",
        SUMPRODUCT(--ISNUMBER(SEARCH(D88, G$7:G$100))) &gt; 0
    ),
    "Y",
    ""
)</f>
        <v/>
      </c>
      <c r="G88" s="25" t="str">
        <f>IF(
    E88="Y",
    D88 &amp; ";" &amp; INDEX('config-streamlined'!$B$2:$B$139, MATCH(D88, 'config-streamlined'!$A$2:$A$139, 0)),
    ""
)</f>
        <v/>
      </c>
    </row>
    <row r="89" spans="1:7" s="24" customFormat="1" x14ac:dyDescent="0.3">
      <c r="A89" s="66" t="s">
        <v>315</v>
      </c>
      <c r="B89" s="66" t="s">
        <v>267</v>
      </c>
      <c r="C89" s="67" t="s">
        <v>313</v>
      </c>
      <c r="D89" s="73" t="s">
        <v>307</v>
      </c>
      <c r="E89" s="69"/>
      <c r="F89" s="70" t="str" cm="1">
        <f t="array" ref="F89">IF(
    OR(
        E89="Y",
        SUMPRODUCT(--ISNUMBER(SEARCH(D89, G$7:G$100))) &gt; 0
    ),
    "Y",
    ""
)</f>
        <v/>
      </c>
      <c r="G89" s="25" t="str">
        <f>IF(
    E89="Y",
    D89 &amp; ";" &amp; INDEX('config-streamlined'!$B$2:$B$139, MATCH(D89, 'config-streamlined'!$A$2:$A$139, 0)),
    ""
)</f>
        <v/>
      </c>
    </row>
    <row r="90" spans="1:7" s="24" customFormat="1" ht="28.8" x14ac:dyDescent="0.3">
      <c r="A90" s="30" t="s">
        <v>315</v>
      </c>
      <c r="B90" s="30" t="s">
        <v>267</v>
      </c>
      <c r="C90" s="30" t="s">
        <v>314</v>
      </c>
      <c r="D90" s="35" t="s">
        <v>308</v>
      </c>
      <c r="E90" s="36"/>
      <c r="F90" s="32" t="str" cm="1">
        <f t="array" ref="F90">IF(
    OR(
        E90="Y",
        SUMPRODUCT(--ISNUMBER(SEARCH(D90, G$7:G$100))) &gt; 0
    ),
    "Y",
    ""
)</f>
        <v/>
      </c>
      <c r="G90" s="25" t="str">
        <f>IF(
    E90="Y",
    D90 &amp; ";" &amp; INDEX('config-streamlined'!$B$2:$B$139, MATCH(D90, 'config-streamlined'!$A$2:$A$139, 0)),
    ""
)</f>
        <v/>
      </c>
    </row>
    <row r="91" spans="1:7" s="24" customFormat="1" x14ac:dyDescent="0.3">
      <c r="A91" s="35" t="s">
        <v>325</v>
      </c>
      <c r="B91" s="30" t="s">
        <v>267</v>
      </c>
      <c r="C91" s="30" t="s">
        <v>326</v>
      </c>
      <c r="D91" s="35" t="s">
        <v>332</v>
      </c>
      <c r="E91" s="74"/>
      <c r="F91" s="74"/>
      <c r="G91" s="25"/>
    </row>
    <row r="92" spans="1:7" s="24" customFormat="1" ht="28.8" x14ac:dyDescent="0.3">
      <c r="A92" s="35" t="s">
        <v>325</v>
      </c>
      <c r="B92" s="30" t="s">
        <v>267</v>
      </c>
      <c r="C92" s="30" t="s">
        <v>327</v>
      </c>
      <c r="D92" s="35" t="s">
        <v>333</v>
      </c>
      <c r="E92" s="74"/>
      <c r="F92" s="74"/>
      <c r="G92" s="25"/>
    </row>
    <row r="93" spans="1:7" s="24" customFormat="1" x14ac:dyDescent="0.3">
      <c r="A93" s="35" t="s">
        <v>325</v>
      </c>
      <c r="B93" s="30" t="s">
        <v>267</v>
      </c>
      <c r="C93" s="30" t="s">
        <v>328</v>
      </c>
      <c r="D93" s="35" t="s">
        <v>334</v>
      </c>
      <c r="E93" s="74"/>
      <c r="F93" s="74"/>
      <c r="G93" s="25"/>
    </row>
    <row r="94" spans="1:7" s="24" customFormat="1" x14ac:dyDescent="0.3">
      <c r="A94" s="35" t="s">
        <v>325</v>
      </c>
      <c r="B94" s="30" t="s">
        <v>267</v>
      </c>
      <c r="C94" s="30" t="s">
        <v>329</v>
      </c>
      <c r="D94" s="35" t="s">
        <v>335</v>
      </c>
      <c r="E94" s="74"/>
      <c r="F94" s="74"/>
      <c r="G94" s="25"/>
    </row>
    <row r="95" spans="1:7" s="24" customFormat="1" ht="28.8" x14ac:dyDescent="0.3">
      <c r="A95" s="35" t="s">
        <v>325</v>
      </c>
      <c r="B95" s="30" t="s">
        <v>267</v>
      </c>
      <c r="C95" s="30" t="s">
        <v>330</v>
      </c>
      <c r="D95" s="75" t="s">
        <v>336</v>
      </c>
      <c r="E95" s="74"/>
      <c r="F95" s="74"/>
      <c r="G95" s="25"/>
    </row>
    <row r="96" spans="1:7" s="24" customFormat="1" ht="43.2" x14ac:dyDescent="0.3">
      <c r="A96" s="35" t="s">
        <v>325</v>
      </c>
      <c r="B96" s="30" t="s">
        <v>267</v>
      </c>
      <c r="C96" s="30" t="s">
        <v>331</v>
      </c>
      <c r="D96" s="35" t="s">
        <v>337</v>
      </c>
      <c r="E96" s="74"/>
      <c r="F96" s="74"/>
      <c r="G96" s="25"/>
    </row>
  </sheetData>
  <sheetProtection algorithmName="SHA-512" hashValue="RsTImNer3UXbtI7zu2tYZQhKtQU1+zzhNcwqMeLvkVDElxPF6J1lUd8Wm/LIrLqMMY8DOYPsa0ed0VSFQRGCuw==" saltValue="2p95tXgTX4Z+a1bd/4r/pw==" spinCount="100000" sheet="1" objects="1" scenarios="1"/>
  <sortState xmlns:xlrd2="http://schemas.microsoft.com/office/spreadsheetml/2017/richdata2" ref="A7:E63">
    <sortCondition ref="A7:A63"/>
  </sortState>
  <mergeCells count="2">
    <mergeCell ref="B2:C2"/>
    <mergeCell ref="A1:C1"/>
  </mergeCells>
  <conditionalFormatting sqref="B4">
    <cfRule type="containsText" dxfId="1" priority="1" operator="containsText" text="INVALID">
      <formula>NOT(ISERROR(SEARCH("INVALID",B4)))</formula>
    </cfRule>
    <cfRule type="containsText" dxfId="0" priority="2" operator="containsText" text="VALID">
      <formula>NOT(ISERROR(SEARCH("VALID",B4)))</formula>
    </cfRule>
  </conditionalFormatting>
  <dataValidations count="1">
    <dataValidation allowBlank="1" showInputMessage="1" showErrorMessage="1" prompt="Please select your discipline combination" sqref="C3" xr:uid="{52BE584F-3335-4B0C-BC8F-BFF7D5F1E5C9}"/>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prompt="Please select your discipline combination" xr:uid="{48F5C5A1-39A8-42B8-BBDB-52E27AB1BDF3}">
          <x14:formula1>
            <xm:f>'config-streamlined'!$A$142:$A$151</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CDA89-D1E6-49BA-9902-3661B810A162}">
  <dimension ref="A1:B157"/>
  <sheetViews>
    <sheetView topLeftCell="A137" workbookViewId="0">
      <selection activeCell="B151" sqref="B151"/>
    </sheetView>
  </sheetViews>
  <sheetFormatPr defaultRowHeight="14.4" x14ac:dyDescent="0.3"/>
  <cols>
    <col min="1" max="1" width="27.44140625" bestFit="1" customWidth="1"/>
    <col min="2" max="2" width="80.77734375" bestFit="1" customWidth="1"/>
  </cols>
  <sheetData>
    <row r="1" spans="1:2" x14ac:dyDescent="0.3">
      <c r="A1" t="s">
        <v>0</v>
      </c>
      <c r="B1" t="s">
        <v>124</v>
      </c>
    </row>
    <row r="2" spans="1:2" x14ac:dyDescent="0.3">
      <c r="A2" t="s">
        <v>41</v>
      </c>
      <c r="B2" t="s">
        <v>42</v>
      </c>
    </row>
    <row r="3" spans="1:2" x14ac:dyDescent="0.3">
      <c r="A3" t="s">
        <v>42</v>
      </c>
      <c r="B3" t="s">
        <v>41</v>
      </c>
    </row>
    <row r="4" spans="1:2" x14ac:dyDescent="0.3">
      <c r="A4" t="s">
        <v>43</v>
      </c>
      <c r="B4" t="s">
        <v>125</v>
      </c>
    </row>
    <row r="5" spans="1:2" x14ac:dyDescent="0.3">
      <c r="A5" t="s">
        <v>44</v>
      </c>
      <c r="B5" t="s">
        <v>126</v>
      </c>
    </row>
    <row r="6" spans="1:2" x14ac:dyDescent="0.3">
      <c r="A6" t="s">
        <v>45</v>
      </c>
      <c r="B6" t="s">
        <v>127</v>
      </c>
    </row>
    <row r="7" spans="1:2" x14ac:dyDescent="0.3">
      <c r="A7" t="s">
        <v>46</v>
      </c>
      <c r="B7" t="s">
        <v>127</v>
      </c>
    </row>
    <row r="8" spans="1:2" x14ac:dyDescent="0.3">
      <c r="A8" t="s">
        <v>47</v>
      </c>
      <c r="B8" t="s">
        <v>127</v>
      </c>
    </row>
    <row r="9" spans="1:2" x14ac:dyDescent="0.3">
      <c r="A9" t="s">
        <v>48</v>
      </c>
      <c r="B9" t="s">
        <v>127</v>
      </c>
    </row>
    <row r="10" spans="1:2" x14ac:dyDescent="0.3">
      <c r="A10" t="s">
        <v>49</v>
      </c>
      <c r="B10" t="s">
        <v>127</v>
      </c>
    </row>
    <row r="11" spans="1:2" x14ac:dyDescent="0.3">
      <c r="A11" t="s">
        <v>50</v>
      </c>
      <c r="B11" t="s">
        <v>127</v>
      </c>
    </row>
    <row r="12" spans="1:2" x14ac:dyDescent="0.3">
      <c r="A12" t="s">
        <v>51</v>
      </c>
      <c r="B12" t="s">
        <v>127</v>
      </c>
    </row>
    <row r="13" spans="1:2" x14ac:dyDescent="0.3">
      <c r="A13" t="s">
        <v>52</v>
      </c>
      <c r="B13" t="s">
        <v>127</v>
      </c>
    </row>
    <row r="14" spans="1:2" x14ac:dyDescent="0.3">
      <c r="A14" t="s">
        <v>53</v>
      </c>
      <c r="B14" t="s">
        <v>127</v>
      </c>
    </row>
    <row r="15" spans="1:2" x14ac:dyDescent="0.3">
      <c r="A15" t="s">
        <v>54</v>
      </c>
      <c r="B15" t="s">
        <v>127</v>
      </c>
    </row>
    <row r="16" spans="1:2" x14ac:dyDescent="0.3">
      <c r="A16" t="s">
        <v>55</v>
      </c>
      <c r="B16" t="s">
        <v>127</v>
      </c>
    </row>
    <row r="17" spans="1:2" x14ac:dyDescent="0.3">
      <c r="A17" t="s">
        <v>56</v>
      </c>
      <c r="B17" t="s">
        <v>127</v>
      </c>
    </row>
    <row r="18" spans="1:2" x14ac:dyDescent="0.3">
      <c r="A18" t="s">
        <v>57</v>
      </c>
      <c r="B18" t="s">
        <v>127</v>
      </c>
    </row>
    <row r="19" spans="1:2" x14ac:dyDescent="0.3">
      <c r="A19" t="s">
        <v>58</v>
      </c>
      <c r="B19" t="s">
        <v>127</v>
      </c>
    </row>
    <row r="20" spans="1:2" x14ac:dyDescent="0.3">
      <c r="A20" t="s">
        <v>59</v>
      </c>
      <c r="B20" t="s">
        <v>127</v>
      </c>
    </row>
    <row r="21" spans="1:2" x14ac:dyDescent="0.3">
      <c r="A21" t="s">
        <v>60</v>
      </c>
      <c r="B21" t="s">
        <v>127</v>
      </c>
    </row>
    <row r="22" spans="1:2" x14ac:dyDescent="0.3">
      <c r="A22" t="s">
        <v>61</v>
      </c>
      <c r="B22" t="s">
        <v>127</v>
      </c>
    </row>
    <row r="23" spans="1:2" x14ac:dyDescent="0.3">
      <c r="A23" t="s">
        <v>62</v>
      </c>
      <c r="B23" t="s">
        <v>127</v>
      </c>
    </row>
    <row r="24" spans="1:2" x14ac:dyDescent="0.3">
      <c r="A24" t="s">
        <v>289</v>
      </c>
      <c r="B24" t="s">
        <v>128</v>
      </c>
    </row>
    <row r="25" spans="1:2" x14ac:dyDescent="0.3">
      <c r="A25" t="s">
        <v>290</v>
      </c>
      <c r="B25" t="s">
        <v>289</v>
      </c>
    </row>
    <row r="26" spans="1:2" x14ac:dyDescent="0.3">
      <c r="A26" t="s">
        <v>129</v>
      </c>
      <c r="B26" t="s">
        <v>291</v>
      </c>
    </row>
    <row r="27" spans="1:2" x14ac:dyDescent="0.3">
      <c r="A27" t="s">
        <v>130</v>
      </c>
      <c r="B27" t="s">
        <v>131</v>
      </c>
    </row>
    <row r="28" spans="1:2" x14ac:dyDescent="0.3">
      <c r="A28" t="s">
        <v>132</v>
      </c>
      <c r="B28" t="s">
        <v>131</v>
      </c>
    </row>
    <row r="29" spans="1:2" x14ac:dyDescent="0.3">
      <c r="A29" t="s">
        <v>133</v>
      </c>
      <c r="B29" t="s">
        <v>134</v>
      </c>
    </row>
    <row r="30" spans="1:2" x14ac:dyDescent="0.3">
      <c r="A30" t="s">
        <v>135</v>
      </c>
      <c r="B30" t="s">
        <v>136</v>
      </c>
    </row>
    <row r="31" spans="1:2" x14ac:dyDescent="0.3">
      <c r="A31" t="s">
        <v>137</v>
      </c>
      <c r="B31" t="s">
        <v>136</v>
      </c>
    </row>
    <row r="32" spans="1:2" x14ac:dyDescent="0.3">
      <c r="A32" t="s">
        <v>138</v>
      </c>
      <c r="B32" t="s">
        <v>139</v>
      </c>
    </row>
    <row r="33" spans="1:2" x14ac:dyDescent="0.3">
      <c r="A33" t="s">
        <v>140</v>
      </c>
      <c r="B33" t="s">
        <v>136</v>
      </c>
    </row>
    <row r="34" spans="1:2" x14ac:dyDescent="0.3">
      <c r="A34" t="s">
        <v>141</v>
      </c>
      <c r="B34" t="s">
        <v>139</v>
      </c>
    </row>
    <row r="35" spans="1:2" x14ac:dyDescent="0.3">
      <c r="A35" t="s">
        <v>142</v>
      </c>
      <c r="B35" t="s">
        <v>136</v>
      </c>
    </row>
    <row r="36" spans="1:2" x14ac:dyDescent="0.3">
      <c r="A36" t="s">
        <v>143</v>
      </c>
      <c r="B36" t="s">
        <v>139</v>
      </c>
    </row>
    <row r="37" spans="1:2" x14ac:dyDescent="0.3">
      <c r="A37" t="s">
        <v>144</v>
      </c>
      <c r="B37" t="s">
        <v>145</v>
      </c>
    </row>
    <row r="38" spans="1:2" x14ac:dyDescent="0.3">
      <c r="A38" t="s">
        <v>146</v>
      </c>
      <c r="B38" t="s">
        <v>139</v>
      </c>
    </row>
    <row r="39" spans="1:2" x14ac:dyDescent="0.3">
      <c r="A39" t="s">
        <v>147</v>
      </c>
      <c r="B39" t="s">
        <v>148</v>
      </c>
    </row>
    <row r="40" spans="1:2" x14ac:dyDescent="0.3">
      <c r="A40" t="s">
        <v>149</v>
      </c>
      <c r="B40" t="s">
        <v>148</v>
      </c>
    </row>
    <row r="41" spans="1:2" x14ac:dyDescent="0.3">
      <c r="A41" t="s">
        <v>150</v>
      </c>
      <c r="B41" t="s">
        <v>148</v>
      </c>
    </row>
    <row r="42" spans="1:2" x14ac:dyDescent="0.3">
      <c r="A42" t="s">
        <v>151</v>
      </c>
      <c r="B42" t="s">
        <v>148</v>
      </c>
    </row>
    <row r="43" spans="1:2" x14ac:dyDescent="0.3">
      <c r="A43" t="s">
        <v>152</v>
      </c>
      <c r="B43" t="s">
        <v>148</v>
      </c>
    </row>
    <row r="44" spans="1:2" x14ac:dyDescent="0.3">
      <c r="A44" t="s">
        <v>153</v>
      </c>
      <c r="B44" t="s">
        <v>148</v>
      </c>
    </row>
    <row r="45" spans="1:2" x14ac:dyDescent="0.3">
      <c r="A45" t="s">
        <v>154</v>
      </c>
      <c r="B45" t="s">
        <v>289</v>
      </c>
    </row>
    <row r="46" spans="1:2" x14ac:dyDescent="0.3">
      <c r="A46" t="s">
        <v>292</v>
      </c>
      <c r="B46" t="s">
        <v>155</v>
      </c>
    </row>
    <row r="47" spans="1:2" x14ac:dyDescent="0.3">
      <c r="A47" t="s">
        <v>293</v>
      </c>
      <c r="B47" t="s">
        <v>136</v>
      </c>
    </row>
    <row r="48" spans="1:2" x14ac:dyDescent="0.3">
      <c r="A48" t="s">
        <v>294</v>
      </c>
      <c r="B48" t="s">
        <v>156</v>
      </c>
    </row>
    <row r="49" spans="1:2" x14ac:dyDescent="0.3">
      <c r="A49" t="s">
        <v>295</v>
      </c>
      <c r="B49" t="s">
        <v>157</v>
      </c>
    </row>
    <row r="50" spans="1:2" x14ac:dyDescent="0.3">
      <c r="A50" t="s">
        <v>296</v>
      </c>
      <c r="B50" t="s">
        <v>157</v>
      </c>
    </row>
    <row r="51" spans="1:2" x14ac:dyDescent="0.3">
      <c r="A51" t="s">
        <v>297</v>
      </c>
      <c r="B51" t="s">
        <v>136</v>
      </c>
    </row>
    <row r="52" spans="1:2" x14ac:dyDescent="0.3">
      <c r="A52" t="s">
        <v>298</v>
      </c>
      <c r="B52" t="s">
        <v>136</v>
      </c>
    </row>
    <row r="53" spans="1:2" x14ac:dyDescent="0.3">
      <c r="A53" t="s">
        <v>158</v>
      </c>
      <c r="B53" t="s">
        <v>159</v>
      </c>
    </row>
    <row r="54" spans="1:2" x14ac:dyDescent="0.3">
      <c r="A54" t="s">
        <v>159</v>
      </c>
      <c r="B54" t="s">
        <v>158</v>
      </c>
    </row>
    <row r="55" spans="1:2" x14ac:dyDescent="0.3">
      <c r="A55" t="s">
        <v>160</v>
      </c>
      <c r="B55" t="s">
        <v>128</v>
      </c>
    </row>
    <row r="56" spans="1:2" x14ac:dyDescent="0.3">
      <c r="A56" t="s">
        <v>161</v>
      </c>
      <c r="B56" t="s">
        <v>158</v>
      </c>
    </row>
    <row r="57" spans="1:2" x14ac:dyDescent="0.3">
      <c r="A57" t="s">
        <v>162</v>
      </c>
      <c r="B57" t="s">
        <v>363</v>
      </c>
    </row>
    <row r="58" spans="1:2" x14ac:dyDescent="0.3">
      <c r="A58" t="s">
        <v>163</v>
      </c>
      <c r="B58" t="s">
        <v>364</v>
      </c>
    </row>
    <row r="59" spans="1:2" x14ac:dyDescent="0.3">
      <c r="A59" t="s">
        <v>164</v>
      </c>
      <c r="B59" t="s">
        <v>365</v>
      </c>
    </row>
    <row r="60" spans="1:2" x14ac:dyDescent="0.3">
      <c r="A60" t="s">
        <v>166</v>
      </c>
      <c r="B60" t="s">
        <v>165</v>
      </c>
    </row>
    <row r="61" spans="1:2" x14ac:dyDescent="0.3">
      <c r="A61" t="s">
        <v>165</v>
      </c>
      <c r="B61" t="s">
        <v>166</v>
      </c>
    </row>
    <row r="62" spans="1:2" x14ac:dyDescent="0.3">
      <c r="A62" t="s">
        <v>299</v>
      </c>
      <c r="B62" t="s">
        <v>167</v>
      </c>
    </row>
    <row r="63" spans="1:2" x14ac:dyDescent="0.3">
      <c r="A63" t="s">
        <v>366</v>
      </c>
      <c r="B63" t="s">
        <v>168</v>
      </c>
    </row>
    <row r="64" spans="1:2" x14ac:dyDescent="0.3">
      <c r="A64" t="s">
        <v>300</v>
      </c>
      <c r="B64" t="s">
        <v>168</v>
      </c>
    </row>
    <row r="65" spans="1:2" x14ac:dyDescent="0.3">
      <c r="A65" t="s">
        <v>301</v>
      </c>
      <c r="B65" t="s">
        <v>167</v>
      </c>
    </row>
    <row r="66" spans="1:2" x14ac:dyDescent="0.3">
      <c r="A66" t="s">
        <v>302</v>
      </c>
      <c r="B66" t="s">
        <v>167</v>
      </c>
    </row>
    <row r="67" spans="1:2" x14ac:dyDescent="0.3">
      <c r="A67" t="s">
        <v>1</v>
      </c>
      <c r="B67" t="s">
        <v>128</v>
      </c>
    </row>
    <row r="68" spans="1:2" x14ac:dyDescent="0.3">
      <c r="A68" t="s">
        <v>2</v>
      </c>
      <c r="B68" t="s">
        <v>1</v>
      </c>
    </row>
    <row r="69" spans="1:2" x14ac:dyDescent="0.3">
      <c r="A69" t="s">
        <v>3</v>
      </c>
      <c r="B69" t="s">
        <v>169</v>
      </c>
    </row>
    <row r="70" spans="1:2" x14ac:dyDescent="0.3">
      <c r="A70" t="s">
        <v>4</v>
      </c>
      <c r="B70" t="s">
        <v>169</v>
      </c>
    </row>
    <row r="71" spans="1:2" x14ac:dyDescent="0.3">
      <c r="A71" t="s">
        <v>5</v>
      </c>
      <c r="B71" t="s">
        <v>170</v>
      </c>
    </row>
    <row r="72" spans="1:2" x14ac:dyDescent="0.3">
      <c r="A72" t="s">
        <v>6</v>
      </c>
      <c r="B72" t="s">
        <v>171</v>
      </c>
    </row>
    <row r="73" spans="1:2" x14ac:dyDescent="0.3">
      <c r="A73" t="s">
        <v>7</v>
      </c>
      <c r="B73" t="s">
        <v>172</v>
      </c>
    </row>
    <row r="74" spans="1:2" x14ac:dyDescent="0.3">
      <c r="A74" t="s">
        <v>8</v>
      </c>
      <c r="B74" t="s">
        <v>169</v>
      </c>
    </row>
    <row r="75" spans="1:2" x14ac:dyDescent="0.3">
      <c r="A75" t="s">
        <v>9</v>
      </c>
      <c r="B75" t="s">
        <v>169</v>
      </c>
    </row>
    <row r="76" spans="1:2" x14ac:dyDescent="0.3">
      <c r="A76" t="s">
        <v>10</v>
      </c>
      <c r="B76" t="s">
        <v>169</v>
      </c>
    </row>
    <row r="77" spans="1:2" x14ac:dyDescent="0.3">
      <c r="A77" t="s">
        <v>11</v>
      </c>
      <c r="B77" t="s">
        <v>169</v>
      </c>
    </row>
    <row r="78" spans="1:2" x14ac:dyDescent="0.3">
      <c r="A78" t="s">
        <v>12</v>
      </c>
      <c r="B78" t="s">
        <v>128</v>
      </c>
    </row>
    <row r="79" spans="1:2" x14ac:dyDescent="0.3">
      <c r="A79" t="s">
        <v>13</v>
      </c>
      <c r="B79" t="s">
        <v>173</v>
      </c>
    </row>
    <row r="80" spans="1:2" x14ac:dyDescent="0.3">
      <c r="A80" t="s">
        <v>14</v>
      </c>
      <c r="B80" t="s">
        <v>174</v>
      </c>
    </row>
    <row r="81" spans="1:2" x14ac:dyDescent="0.3">
      <c r="A81" t="s">
        <v>15</v>
      </c>
      <c r="B81" t="s">
        <v>343</v>
      </c>
    </row>
    <row r="82" spans="1:2" x14ac:dyDescent="0.3">
      <c r="A82" t="s">
        <v>16</v>
      </c>
      <c r="B82" t="s">
        <v>175</v>
      </c>
    </row>
    <row r="83" spans="1:2" x14ac:dyDescent="0.3">
      <c r="A83" t="s">
        <v>17</v>
      </c>
      <c r="B83" t="s">
        <v>176</v>
      </c>
    </row>
    <row r="84" spans="1:2" x14ac:dyDescent="0.3">
      <c r="A84" t="s">
        <v>18</v>
      </c>
      <c r="B84" t="s">
        <v>177</v>
      </c>
    </row>
    <row r="85" spans="1:2" x14ac:dyDescent="0.3">
      <c r="A85" t="s">
        <v>19</v>
      </c>
      <c r="B85" t="s">
        <v>177</v>
      </c>
    </row>
    <row r="86" spans="1:2" x14ac:dyDescent="0.3">
      <c r="A86" t="s">
        <v>20</v>
      </c>
      <c r="B86" t="s">
        <v>178</v>
      </c>
    </row>
    <row r="87" spans="1:2" x14ac:dyDescent="0.3">
      <c r="A87" t="s">
        <v>21</v>
      </c>
      <c r="B87" t="s">
        <v>179</v>
      </c>
    </row>
    <row r="88" spans="1:2" x14ac:dyDescent="0.3">
      <c r="A88" t="s">
        <v>22</v>
      </c>
      <c r="B88" t="s">
        <v>180</v>
      </c>
    </row>
    <row r="89" spans="1:2" x14ac:dyDescent="0.3">
      <c r="A89" t="s">
        <v>23</v>
      </c>
      <c r="B89" t="s">
        <v>181</v>
      </c>
    </row>
    <row r="90" spans="1:2" x14ac:dyDescent="0.3">
      <c r="A90" t="s">
        <v>24</v>
      </c>
      <c r="B90" t="s">
        <v>182</v>
      </c>
    </row>
    <row r="91" spans="1:2" x14ac:dyDescent="0.3">
      <c r="A91" t="s">
        <v>25</v>
      </c>
      <c r="B91" t="s">
        <v>183</v>
      </c>
    </row>
    <row r="92" spans="1:2" x14ac:dyDescent="0.3">
      <c r="A92" t="s">
        <v>184</v>
      </c>
      <c r="B92" t="s">
        <v>185</v>
      </c>
    </row>
    <row r="93" spans="1:2" x14ac:dyDescent="0.3">
      <c r="A93" t="s">
        <v>186</v>
      </c>
      <c r="B93" t="s">
        <v>187</v>
      </c>
    </row>
    <row r="94" spans="1:2" x14ac:dyDescent="0.3">
      <c r="A94" t="s">
        <v>188</v>
      </c>
      <c r="B94" t="s">
        <v>344</v>
      </c>
    </row>
    <row r="95" spans="1:2" x14ac:dyDescent="0.3">
      <c r="A95" t="s">
        <v>189</v>
      </c>
      <c r="B95" t="s">
        <v>190</v>
      </c>
    </row>
    <row r="96" spans="1:2" x14ac:dyDescent="0.3">
      <c r="A96" t="s">
        <v>191</v>
      </c>
      <c r="B96" t="s">
        <v>192</v>
      </c>
    </row>
    <row r="97" spans="1:2" x14ac:dyDescent="0.3">
      <c r="A97" t="s">
        <v>193</v>
      </c>
      <c r="B97" t="s">
        <v>187</v>
      </c>
    </row>
    <row r="98" spans="1:2" x14ac:dyDescent="0.3">
      <c r="A98" t="s">
        <v>194</v>
      </c>
      <c r="B98" t="s">
        <v>195</v>
      </c>
    </row>
    <row r="99" spans="1:2" x14ac:dyDescent="0.3">
      <c r="A99" t="s">
        <v>196</v>
      </c>
      <c r="B99" t="s">
        <v>197</v>
      </c>
    </row>
    <row r="100" spans="1:2" x14ac:dyDescent="0.3">
      <c r="A100" t="s">
        <v>198</v>
      </c>
      <c r="B100" t="s">
        <v>199</v>
      </c>
    </row>
    <row r="101" spans="1:2" x14ac:dyDescent="0.3">
      <c r="A101" t="s">
        <v>200</v>
      </c>
      <c r="B101" t="s">
        <v>201</v>
      </c>
    </row>
    <row r="102" spans="1:2" x14ac:dyDescent="0.3">
      <c r="A102" t="s">
        <v>202</v>
      </c>
      <c r="B102" t="s">
        <v>203</v>
      </c>
    </row>
    <row r="103" spans="1:2" x14ac:dyDescent="0.3">
      <c r="A103" t="s">
        <v>204</v>
      </c>
      <c r="B103" t="s">
        <v>205</v>
      </c>
    </row>
    <row r="104" spans="1:2" x14ac:dyDescent="0.3">
      <c r="A104" t="s">
        <v>206</v>
      </c>
      <c r="B104" t="s">
        <v>185</v>
      </c>
    </row>
    <row r="105" spans="1:2" x14ac:dyDescent="0.3">
      <c r="A105" t="s">
        <v>207</v>
      </c>
      <c r="B105" t="s">
        <v>208</v>
      </c>
    </row>
    <row r="106" spans="1:2" x14ac:dyDescent="0.3">
      <c r="A106" t="s">
        <v>209</v>
      </c>
      <c r="B106" t="s">
        <v>195</v>
      </c>
    </row>
    <row r="107" spans="1:2" x14ac:dyDescent="0.3">
      <c r="A107" t="s">
        <v>185</v>
      </c>
      <c r="B107" t="s">
        <v>128</v>
      </c>
    </row>
    <row r="108" spans="1:2" x14ac:dyDescent="0.3">
      <c r="A108" t="s">
        <v>210</v>
      </c>
      <c r="B108" t="s">
        <v>211</v>
      </c>
    </row>
    <row r="109" spans="1:2" x14ac:dyDescent="0.3">
      <c r="A109" t="s">
        <v>212</v>
      </c>
      <c r="B109" t="s">
        <v>213</v>
      </c>
    </row>
    <row r="110" spans="1:2" x14ac:dyDescent="0.3">
      <c r="A110" t="s">
        <v>214</v>
      </c>
      <c r="B110" t="s">
        <v>185</v>
      </c>
    </row>
    <row r="111" spans="1:2" x14ac:dyDescent="0.3">
      <c r="A111" t="s">
        <v>215</v>
      </c>
      <c r="B111" t="s">
        <v>197</v>
      </c>
    </row>
    <row r="112" spans="1:2" x14ac:dyDescent="0.3">
      <c r="A112" t="s">
        <v>216</v>
      </c>
      <c r="B112" t="s">
        <v>185</v>
      </c>
    </row>
    <row r="113" spans="1:2" x14ac:dyDescent="0.3">
      <c r="A113" t="s">
        <v>217</v>
      </c>
      <c r="B113" t="s">
        <v>205</v>
      </c>
    </row>
    <row r="114" spans="1:2" x14ac:dyDescent="0.3">
      <c r="A114" t="s">
        <v>218</v>
      </c>
      <c r="B114" t="s">
        <v>219</v>
      </c>
    </row>
    <row r="115" spans="1:2" x14ac:dyDescent="0.3">
      <c r="A115" t="s">
        <v>220</v>
      </c>
      <c r="B115" t="s">
        <v>367</v>
      </c>
    </row>
    <row r="116" spans="1:2" x14ac:dyDescent="0.3">
      <c r="A116" t="s">
        <v>221</v>
      </c>
      <c r="B116" t="s">
        <v>368</v>
      </c>
    </row>
    <row r="117" spans="1:2" x14ac:dyDescent="0.3">
      <c r="A117" t="s">
        <v>222</v>
      </c>
      <c r="B117" t="s">
        <v>368</v>
      </c>
    </row>
    <row r="118" spans="1:2" x14ac:dyDescent="0.3">
      <c r="A118" t="s">
        <v>223</v>
      </c>
      <c r="B118" t="s">
        <v>224</v>
      </c>
    </row>
    <row r="119" spans="1:2" x14ac:dyDescent="0.3">
      <c r="A119" t="s">
        <v>225</v>
      </c>
      <c r="B119" t="s">
        <v>368</v>
      </c>
    </row>
    <row r="120" spans="1:2" x14ac:dyDescent="0.3">
      <c r="A120" t="s">
        <v>226</v>
      </c>
      <c r="B120" t="s">
        <v>368</v>
      </c>
    </row>
    <row r="121" spans="1:2" x14ac:dyDescent="0.3">
      <c r="A121" t="s">
        <v>227</v>
      </c>
      <c r="B121" t="s">
        <v>220</v>
      </c>
    </row>
    <row r="122" spans="1:2" x14ac:dyDescent="0.3">
      <c r="A122" t="s">
        <v>228</v>
      </c>
      <c r="B122" t="s">
        <v>368</v>
      </c>
    </row>
    <row r="123" spans="1:2" x14ac:dyDescent="0.3">
      <c r="A123" t="s">
        <v>229</v>
      </c>
      <c r="B123" t="s">
        <v>368</v>
      </c>
    </row>
    <row r="124" spans="1:2" x14ac:dyDescent="0.3">
      <c r="A124" t="s">
        <v>230</v>
      </c>
      <c r="B124" t="s">
        <v>368</v>
      </c>
    </row>
    <row r="125" spans="1:2" x14ac:dyDescent="0.3">
      <c r="A125" t="s">
        <v>231</v>
      </c>
      <c r="B125" t="s">
        <v>368</v>
      </c>
    </row>
    <row r="126" spans="1:2" x14ac:dyDescent="0.3">
      <c r="A126" t="s">
        <v>232</v>
      </c>
      <c r="B126" t="s">
        <v>368</v>
      </c>
    </row>
    <row r="127" spans="1:2" x14ac:dyDescent="0.3">
      <c r="A127" t="s">
        <v>233</v>
      </c>
      <c r="B127" t="s">
        <v>368</v>
      </c>
    </row>
    <row r="128" spans="1:2" x14ac:dyDescent="0.3">
      <c r="A128" t="s">
        <v>234</v>
      </c>
      <c r="B128" t="s">
        <v>368</v>
      </c>
    </row>
    <row r="129" spans="1:2" x14ac:dyDescent="0.3">
      <c r="A129" t="s">
        <v>235</v>
      </c>
      <c r="B129" t="s">
        <v>368</v>
      </c>
    </row>
    <row r="130" spans="1:2" x14ac:dyDescent="0.3">
      <c r="A130" t="s">
        <v>236</v>
      </c>
      <c r="B130" t="s">
        <v>368</v>
      </c>
    </row>
    <row r="131" spans="1:2" x14ac:dyDescent="0.3">
      <c r="A131" t="s">
        <v>346</v>
      </c>
      <c r="B131" t="s">
        <v>369</v>
      </c>
    </row>
    <row r="132" spans="1:2" x14ac:dyDescent="0.3">
      <c r="A132" t="s">
        <v>348</v>
      </c>
      <c r="B132" t="s">
        <v>370</v>
      </c>
    </row>
    <row r="133" spans="1:2" x14ac:dyDescent="0.3">
      <c r="A133" t="s">
        <v>349</v>
      </c>
      <c r="B133" t="s">
        <v>371</v>
      </c>
    </row>
    <row r="134" spans="1:2" x14ac:dyDescent="0.3">
      <c r="A134" t="s">
        <v>352</v>
      </c>
      <c r="B134" t="s">
        <v>372</v>
      </c>
    </row>
    <row r="135" spans="1:2" x14ac:dyDescent="0.3">
      <c r="A135" t="s">
        <v>353</v>
      </c>
      <c r="B135" t="s">
        <v>373</v>
      </c>
    </row>
    <row r="136" spans="1:2" x14ac:dyDescent="0.3">
      <c r="A136" t="s">
        <v>356</v>
      </c>
      <c r="B136" t="s">
        <v>374</v>
      </c>
    </row>
    <row r="137" spans="1:2" x14ac:dyDescent="0.3">
      <c r="A137" t="s">
        <v>357</v>
      </c>
      <c r="B137" t="s">
        <v>375</v>
      </c>
    </row>
    <row r="138" spans="1:2" x14ac:dyDescent="0.3">
      <c r="A138" t="s">
        <v>360</v>
      </c>
      <c r="B138" t="s">
        <v>376</v>
      </c>
    </row>
    <row r="139" spans="1:2" x14ac:dyDescent="0.3">
      <c r="A139" t="s">
        <v>361</v>
      </c>
      <c r="B139" t="s">
        <v>377</v>
      </c>
    </row>
    <row r="141" spans="1:2" x14ac:dyDescent="0.3">
      <c r="A141" t="s">
        <v>285</v>
      </c>
      <c r="B141" t="s">
        <v>286</v>
      </c>
    </row>
    <row r="142" spans="1:2" ht="31.2" x14ac:dyDescent="0.3">
      <c r="A142" s="29" t="s">
        <v>254</v>
      </c>
      <c r="B142">
        <v>17</v>
      </c>
    </row>
    <row r="143" spans="1:2" ht="31.2" x14ac:dyDescent="0.3">
      <c r="A143" s="2" t="s">
        <v>257</v>
      </c>
      <c r="B143">
        <v>19</v>
      </c>
    </row>
    <row r="144" spans="1:2" ht="31.2" x14ac:dyDescent="0.3">
      <c r="A144" s="2" t="s">
        <v>255</v>
      </c>
      <c r="B144">
        <v>20</v>
      </c>
    </row>
    <row r="145" spans="1:2" ht="46.8" x14ac:dyDescent="0.3">
      <c r="A145" s="2" t="s">
        <v>256</v>
      </c>
      <c r="B145">
        <v>26</v>
      </c>
    </row>
    <row r="146" spans="1:2" ht="46.8" x14ac:dyDescent="0.3">
      <c r="A146" s="2" t="s">
        <v>378</v>
      </c>
      <c r="B146">
        <v>28</v>
      </c>
    </row>
    <row r="147" spans="1:2" ht="46.8" x14ac:dyDescent="0.3">
      <c r="A147" s="2" t="s">
        <v>258</v>
      </c>
      <c r="B147">
        <v>24</v>
      </c>
    </row>
    <row r="148" spans="1:2" ht="31.2" x14ac:dyDescent="0.3">
      <c r="A148" s="2" t="s">
        <v>259</v>
      </c>
      <c r="B148">
        <v>13</v>
      </c>
    </row>
    <row r="149" spans="1:2" ht="31.2" x14ac:dyDescent="0.3">
      <c r="A149" s="2" t="s">
        <v>260</v>
      </c>
      <c r="B149">
        <v>17</v>
      </c>
    </row>
    <row r="150" spans="1:2" ht="46.8" x14ac:dyDescent="0.3">
      <c r="A150" s="2" t="s">
        <v>261</v>
      </c>
      <c r="B150">
        <v>22</v>
      </c>
    </row>
    <row r="151" spans="1:2" ht="62.4" x14ac:dyDescent="0.3">
      <c r="A151" s="2" t="s">
        <v>262</v>
      </c>
      <c r="B151">
        <v>34</v>
      </c>
    </row>
    <row r="154" spans="1:2" x14ac:dyDescent="0.3">
      <c r="A154" t="s">
        <v>266</v>
      </c>
    </row>
    <row r="155" spans="1:2" x14ac:dyDescent="0.3">
      <c r="A155" t="s">
        <v>317</v>
      </c>
    </row>
    <row r="156" spans="1:2" x14ac:dyDescent="0.3">
      <c r="A156" t="s">
        <v>316</v>
      </c>
    </row>
    <row r="157" spans="1:2" x14ac:dyDescent="0.3">
      <c r="A157" t="s">
        <v>318</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2C668CF-ED52-4CEB-B686-8EF9E3A00C0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vt:lpstr>
      <vt:lpstr>Candidate + Trainer Details</vt:lpstr>
      <vt:lpstr>Module Selection</vt:lpstr>
      <vt:lpstr>config-streamlined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 Cage</dc:creator>
  <cp:lastModifiedBy>Donna Torrance</cp:lastModifiedBy>
  <dcterms:created xsi:type="dcterms:W3CDTF">2024-10-18T14:21:21Z</dcterms:created>
  <dcterms:modified xsi:type="dcterms:W3CDTF">2025-09-29T07:37:55Z</dcterms:modified>
</cp:coreProperties>
</file>